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169" activeTab="1"/>
  </bookViews>
  <sheets>
    <sheet name="5" sheetId="1" r:id="rId1"/>
    <sheet name="9" sheetId="2" r:id="rId2"/>
  </sheets>
  <definedNames>
    <definedName name="_xlnm.Print_Area" localSheetId="1">'9'!$A$1:$E$90</definedName>
  </definedNames>
  <calcPr calcId="125725"/>
</workbook>
</file>

<file path=xl/calcChain.xml><?xml version="1.0" encoding="utf-8"?>
<calcChain xmlns="http://schemas.openxmlformats.org/spreadsheetml/2006/main">
  <c r="E27" i="2"/>
  <c r="F11" i="1" l="1"/>
  <c r="F17"/>
  <c r="F26"/>
  <c r="F31"/>
  <c r="F10" s="1"/>
  <c r="F9" s="1"/>
  <c r="F71" s="1"/>
  <c r="F34"/>
  <c r="F42"/>
  <c r="F46"/>
  <c r="F41" s="1"/>
  <c r="F51"/>
  <c r="F54"/>
  <c r="F61"/>
  <c r="F60" s="1"/>
  <c r="F62"/>
  <c r="F65"/>
  <c r="E11" i="2"/>
  <c r="E18"/>
  <c r="E32"/>
  <c r="E35"/>
  <c r="E42"/>
  <c r="E46"/>
  <c r="E54"/>
  <c r="E57"/>
  <c r="E62"/>
  <c r="E70"/>
  <c r="E74"/>
  <c r="E10" l="1"/>
  <c r="E68"/>
  <c r="E41"/>
  <c r="E83" l="1"/>
</calcChain>
</file>

<file path=xl/sharedStrings.xml><?xml version="1.0" encoding="utf-8"?>
<sst xmlns="http://schemas.openxmlformats.org/spreadsheetml/2006/main" count="454" uniqueCount="177">
  <si>
    <t>УТВЕРЖДЕНО</t>
  </si>
  <si>
    <t>ПРИЛОЖЕНИЕ №2</t>
  </si>
  <si>
    <t>решением общего собрания собственников помещений</t>
  </si>
  <si>
    <t>к Договору № 0030/2013</t>
  </si>
  <si>
    <t>в многоквартирном доме № 11 по ул. Белградская                                                                                           от «____»________________2013 г.</t>
  </si>
  <si>
    <t>(протокол №_________ от «____»_______________2013 г.)</t>
  </si>
  <si>
    <t>Перечень, объем, периодичность и стоимость услуг и работ по содержанию и ремонту общего имущества 5-ти этажного многоквартирного дома № 11 по ул. Белградская г. Усть-Илимска Иркутской области общей площадью 5788,2 кв. м.</t>
  </si>
  <si>
    <t>№ п/п</t>
  </si>
  <si>
    <t>Наименование услуги, работы по содержанию и ремонту общего имущества</t>
  </si>
  <si>
    <t>Период-ичность, раз в год</t>
  </si>
  <si>
    <t>Ед. изм.</t>
  </si>
  <si>
    <t xml:space="preserve">Размер платы, руб./1 кв. м. площади помещения </t>
  </si>
  <si>
    <t>I</t>
  </si>
  <si>
    <t>Санитарное содержание домохозяйства</t>
  </si>
  <si>
    <t> </t>
  </si>
  <si>
    <t>Уборка внеквартирных мест общего пользования в т. ч.:</t>
  </si>
  <si>
    <t>1.1</t>
  </si>
  <si>
    <t>Уборка лестничных клеток, в т. ч.:</t>
  </si>
  <si>
    <t>1.1.1</t>
  </si>
  <si>
    <t>Влажное подметание  этажей</t>
  </si>
  <si>
    <t>м2</t>
  </si>
  <si>
    <t>1.1.2</t>
  </si>
  <si>
    <t>Мытьё этажей</t>
  </si>
  <si>
    <t>1.1.3</t>
  </si>
  <si>
    <t>Влажная протирка: стен (панели),дверей</t>
  </si>
  <si>
    <t>подоконников,отопительных приборов,почтовых ящиков, этажных электрощитов, перил</t>
  </si>
  <si>
    <t>1.1.4</t>
  </si>
  <si>
    <t>Мытьё окон</t>
  </si>
  <si>
    <t>1.2</t>
  </si>
  <si>
    <t>Уборка придомовой территории — зимняя, в т. ч.:</t>
  </si>
  <si>
    <t>1.2.1</t>
  </si>
  <si>
    <t>Подметание свежевыпавшего снега до 2-х см.</t>
  </si>
  <si>
    <t>1.2.2</t>
  </si>
  <si>
    <t>Посыпка территории песком</t>
  </si>
  <si>
    <t>1.2.3</t>
  </si>
  <si>
    <t>Сдвигание свежевыпавшего снега более 2-х см.</t>
  </si>
  <si>
    <t>1.2.4</t>
  </si>
  <si>
    <t>Очистка территории от уплотненного снега: ступени</t>
  </si>
  <si>
    <t>1.2.5</t>
  </si>
  <si>
    <t>Очистка территории от уплотненного снега: тротуары</t>
  </si>
  <si>
    <t>1.2.6</t>
  </si>
  <si>
    <t>Очистка территории от уплотненного снега: отмостки</t>
  </si>
  <si>
    <t>1.2.7</t>
  </si>
  <si>
    <t>Перекидывание снега и скола</t>
  </si>
  <si>
    <t>1.2.8</t>
  </si>
  <si>
    <t>Зимняя механизированная очистка проездов</t>
  </si>
  <si>
    <t>1.3</t>
  </si>
  <si>
    <t>Уборка придомовой территории — летняя, в т. ч.:</t>
  </si>
  <si>
    <t>1.3.1</t>
  </si>
  <si>
    <t>Уборка газонов</t>
  </si>
  <si>
    <t>1.3.2</t>
  </si>
  <si>
    <t>подметание территорий с усовершенствованным покрытием</t>
  </si>
  <si>
    <t>1.3.3</t>
  </si>
  <si>
    <t>Очистка урн от мусора</t>
  </si>
  <si>
    <t>1.3.4</t>
  </si>
  <si>
    <t>Очистка козырьков от мусора</t>
  </si>
  <si>
    <t>1.4</t>
  </si>
  <si>
    <t>Дератизация и дезинсекция, в т. ч.:</t>
  </si>
  <si>
    <t>1.4.1</t>
  </si>
  <si>
    <t>Дератизационные работы</t>
  </si>
  <si>
    <t>1.4.2</t>
  </si>
  <si>
    <t>Дезинсекционные работы</t>
  </si>
  <si>
    <t>1.5</t>
  </si>
  <si>
    <t>Содержание мусоропровода, в т. ч.</t>
  </si>
  <si>
    <t>1.5.1</t>
  </si>
  <si>
    <t>Удаление мусора из мусороприемных камер</t>
  </si>
  <si>
    <t>1.5.2</t>
  </si>
  <si>
    <t>Уборка загрузочных клапанов</t>
  </si>
  <si>
    <t>1.5.3</t>
  </si>
  <si>
    <t>Подметание пола мусороприемных камер</t>
  </si>
  <si>
    <t>1.5.4</t>
  </si>
  <si>
    <t>Уборка мусороприемных камер с помощью шланга</t>
  </si>
  <si>
    <t>1.5.5</t>
  </si>
  <si>
    <t>Дезинфекция элементов ствола мусоропровода</t>
  </si>
  <si>
    <t>2</t>
  </si>
  <si>
    <t>Вывоз твердых  бытовых отходов</t>
  </si>
  <si>
    <t>II</t>
  </si>
  <si>
    <t>Техобслуживание жилых зданий</t>
  </si>
  <si>
    <t>1</t>
  </si>
  <si>
    <t>Общестроительные конструкции, в т. ч.:</t>
  </si>
  <si>
    <t>Осмотр кровель с  очисткой  от мусора</t>
  </si>
  <si>
    <t xml:space="preserve">Осмотр  ненесущих конструкций многоквартирного дома </t>
  </si>
  <si>
    <t xml:space="preserve">Осмотр  вентиляционных  каналов </t>
  </si>
  <si>
    <t>Электроснабжение и электротехнические устройства, в т. ч.:</t>
  </si>
  <si>
    <t>2.1</t>
  </si>
  <si>
    <t>Осмотр общедомовых электрических сетей и этажных щитков с очисткой  от мусора</t>
  </si>
  <si>
    <t>2.2</t>
  </si>
  <si>
    <t>Осмотр ВРУ вводных и этажных шкафов с проверкой наличия цепи между заземлителями и заземленными элементами, измерение сопротивления изоляции мегомметром</t>
  </si>
  <si>
    <t>2.3</t>
  </si>
  <si>
    <t>Техническое обслуживание стационарных электроплит (измерение сопротивления изоляции линий мегомметром)</t>
  </si>
  <si>
    <t>2.4</t>
  </si>
  <si>
    <t xml:space="preserve">Осмотр оборудования системы наружного освещения </t>
  </si>
  <si>
    <t>3</t>
  </si>
  <si>
    <t>Санитарно-техническое оборудование, в т. ч.:</t>
  </si>
  <si>
    <t>3.1</t>
  </si>
  <si>
    <t>Осмотры чердачных и подвальных помещений, лестничных клеток</t>
  </si>
  <si>
    <t>3.2</t>
  </si>
  <si>
    <t>Осмотр тепловых узлов, узлов ГВС с наладкой и регулировкой в отопительный сезон.</t>
  </si>
  <si>
    <t>4</t>
  </si>
  <si>
    <t>Подготовка к сезонной эксплуатации,  в т. ч.:</t>
  </si>
  <si>
    <t>4.1</t>
  </si>
  <si>
    <t>Теплового узла</t>
  </si>
  <si>
    <t>4.2</t>
  </si>
  <si>
    <t>Системы отопления</t>
  </si>
  <si>
    <t>4.3</t>
  </si>
  <si>
    <t>Системы холодного и горячего водоснабжения</t>
  </si>
  <si>
    <t>4.4</t>
  </si>
  <si>
    <t>Системы  канализации</t>
  </si>
  <si>
    <t>4.5</t>
  </si>
  <si>
    <t>Содержание внутриквартальной ливневой канализации и внутренних водостоков с кровли</t>
  </si>
  <si>
    <t>III</t>
  </si>
  <si>
    <t>Работы по текущему ремонту</t>
  </si>
  <si>
    <t>Текущий ремонт, в т. ч.:</t>
  </si>
  <si>
    <t>работы связанные с устранением  аварийных ситуаций:</t>
  </si>
  <si>
    <t>а) санитарно-технических сетей и оборудования</t>
  </si>
  <si>
    <t>б) электротехнического оборудования</t>
  </si>
  <si>
    <t>по результатам осмотров и заявкам населения:</t>
  </si>
  <si>
    <t>в) строительных конструкций</t>
  </si>
  <si>
    <t>Выполнение мероприятий гражданской обороны</t>
  </si>
  <si>
    <t>Всего содержание и текущий ремонт общего имущества</t>
  </si>
  <si>
    <t>Директор ООО «Наш дом»                                   Собственник</t>
  </si>
  <si>
    <t>_____________________ О.П. Куруц                     _______________________       __________________________________________</t>
  </si>
  <si>
    <r>
      <t xml:space="preserve">                 </t>
    </r>
    <r>
      <rPr>
        <b/>
        <vertAlign val="superscript"/>
        <sz val="10"/>
        <rFont val="Arial"/>
        <family val="2"/>
        <charset val="204"/>
      </rPr>
      <t>(подпись)                                                                                                                                   (подпись)                                                                                           (Фамилия, имя, отчество)</t>
    </r>
  </si>
  <si>
    <t>Влажная протирка: стен (панели), дверей</t>
  </si>
  <si>
    <t>Влажная протирка подоконников, отопительных приборов, почтовых ящиков, шкафов электрощитов, перил</t>
  </si>
  <si>
    <t>1.1.5</t>
  </si>
  <si>
    <t>Обметание пыли с потолков</t>
  </si>
  <si>
    <t>1.1.6</t>
  </si>
  <si>
    <t>Перекидывание скола и снега, в т.ч. сброшенного с крыш</t>
  </si>
  <si>
    <t>Удаление мусора из мусороприемных камер, влажное подметание пола мусороприемных камер</t>
  </si>
  <si>
    <t>Дезинфекция всех элементов ствола мусоропровода</t>
  </si>
  <si>
    <t>Осмотр кровель с  очисткой  от мусора, малым  ремонтом  люков выхода на кровлю и дверных  полотен выхода на кровлю</t>
  </si>
  <si>
    <t>Осмотр  ненесущих конструкций многоквартирного дома с заменой  поручня, малым  ремонтом дверных  и  оконных  заполнений</t>
  </si>
  <si>
    <t>Осмотр  вентиляционных  каналов с очисткой вентиляционных  отверстий</t>
  </si>
  <si>
    <t>Осмотр эл.сетей и этажных щитков, подтяжка контактных соединений, проверка надежности заземляющих контактов, соединений</t>
  </si>
  <si>
    <t>Осмотр эл. сетей в техподвалах, в том числе распаячных и протяжных коробок и ящиков с удалением из них влаги и ржавчины</t>
  </si>
  <si>
    <t>Освещение помещений общего пользования. Осмотр светильников с заменой перегоревших электроламп.</t>
  </si>
  <si>
    <t>2.5</t>
  </si>
  <si>
    <t>2.7</t>
  </si>
  <si>
    <t>2.9</t>
  </si>
  <si>
    <t>Осмотр оборудования системы наружного освещения с заменой ламп и отдельных элементов</t>
  </si>
  <si>
    <t>Осмотры чердачных и подвальных помещений, лестничных клеток, устранение незначительных неисправностей</t>
  </si>
  <si>
    <t>Осмотр тепловых узлов, узлов ГВС, устранение незначительных неисправностей, наладкой и регулировкой в отопительный сезон</t>
  </si>
  <si>
    <t>Теплового узла и системы отопления</t>
  </si>
  <si>
    <t>Системы ХВС и ГВС</t>
  </si>
  <si>
    <t>Техническое обслуживание внутренних водостоков с кровли и содержание внутриквартальной ливневой канализации</t>
  </si>
  <si>
    <t>5</t>
  </si>
  <si>
    <t>Содержание лифтов в т.ч.</t>
  </si>
  <si>
    <t>5.1</t>
  </si>
  <si>
    <t>диспетчерский контроль за системами лифтовой диспетчерской сигнализации и связи лифтов</t>
  </si>
  <si>
    <t>5.2</t>
  </si>
  <si>
    <t>обслуживание (ежесуточные и периодические осмотры) и санитарное обслуживание лифтов</t>
  </si>
  <si>
    <t>5.3</t>
  </si>
  <si>
    <t>Техническое освидетельствование и страхование лифтов</t>
  </si>
  <si>
    <t>5.4</t>
  </si>
  <si>
    <t>Аварийное обслуживание лифтов и систем лифтовой диспетчерской сигнализации и связи</t>
  </si>
  <si>
    <t>5.5</t>
  </si>
  <si>
    <t>Техническое обслуживание и текущий ремонт лифтов и ЛДСС (ТО-1, ТО-2)</t>
  </si>
  <si>
    <t>Непредвиденный ремонт, в т. ч.:</t>
  </si>
  <si>
    <t xml:space="preserve">г) сетей наружного освещения </t>
  </si>
  <si>
    <t>д) кровельные  работы</t>
  </si>
  <si>
    <t>Прочие</t>
  </si>
  <si>
    <t>Всего содержание и текущий ремонт общего имущества многоквартирного дома</t>
  </si>
  <si>
    <t>Директор ООО «Наш дом»                                                          Собственник</t>
  </si>
  <si>
    <r>
      <t>Перечень, объем, периодичность и стоимость услуг и работ по содержанию и ремонту общего имущества</t>
    </r>
    <r>
      <rPr>
        <b/>
        <sz val="9"/>
        <color indexed="8"/>
        <rFont val="Arial"/>
        <family val="2"/>
        <charset val="204"/>
      </rPr>
      <t xml:space="preserve"> 9-ти</t>
    </r>
    <r>
      <rPr>
        <b/>
        <sz val="9"/>
        <rFont val="Arial"/>
        <family val="2"/>
        <charset val="204"/>
      </rPr>
      <t xml:space="preserve"> этажного многоквартирного дома </t>
    </r>
    <r>
      <rPr>
        <b/>
        <sz val="9"/>
        <color indexed="10"/>
        <rFont val="Arial"/>
        <family val="2"/>
        <charset val="204"/>
      </rPr>
      <t xml:space="preserve"> </t>
    </r>
    <r>
      <rPr>
        <b/>
        <sz val="9"/>
        <rFont val="Arial"/>
        <family val="2"/>
        <charset val="204"/>
      </rPr>
      <t xml:space="preserve">г. Усть-Илимска Иркутской области </t>
    </r>
  </si>
  <si>
    <t xml:space="preserve">к Договору №           </t>
  </si>
  <si>
    <t>в многоквартирном доме №       по ул.(пр)                                                                                                                                             от «____»________________2013 г.</t>
  </si>
  <si>
    <t>Посыпка территории песком (в период гололеда)</t>
  </si>
  <si>
    <t xml:space="preserve">Подметание этажей и маршей </t>
  </si>
  <si>
    <t>Мытьё этажей (2 раза в месяц)</t>
  </si>
  <si>
    <t>Подметание территорий с усовершенствованным покрытием</t>
  </si>
  <si>
    <t>Вывоз и утилизация твердых  бытовых отходов (включая оплату утилизации на полигоне)</t>
  </si>
  <si>
    <t>Осмотр ВРУ вводных  шкафов, подтяжка контактных соед., проверка надежности заземляющих контактов, соединений</t>
  </si>
  <si>
    <t>Профилактический текущий ремонт, в т.ч.:</t>
  </si>
  <si>
    <t>_____________________ О.П. Куруц                                     _______________________       ______________________________________</t>
  </si>
  <si>
    <t>Проверка наличия цепи между заземлителями и заземленными элементами, измерение сопротивления изоляции мегомметром</t>
  </si>
  <si>
    <t xml:space="preserve">Уборка мусороприемных камер </t>
  </si>
</sst>
</file>

<file path=xl/styles.xml><?xml version="1.0" encoding="utf-8"?>
<styleSheet xmlns="http://schemas.openxmlformats.org/spreadsheetml/2006/main">
  <numFmts count="1">
    <numFmt numFmtId="164" formatCode="0.000"/>
  </numFmts>
  <fonts count="22">
    <font>
      <sz val="10"/>
      <name val="Arial"/>
      <family val="2"/>
      <charset val="204"/>
    </font>
    <font>
      <sz val="10"/>
      <name val="Century Schoolbook L"/>
      <family val="1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Century Schoolbook L"/>
      <family val="1"/>
      <charset val="204"/>
    </font>
    <font>
      <b/>
      <sz val="10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vertAlign val="superscript"/>
      <sz val="10"/>
      <name val="Arial"/>
      <family val="2"/>
      <charset val="204"/>
    </font>
    <font>
      <b/>
      <sz val="10"/>
      <name val="Century Schoolbook L"/>
      <family val="1"/>
      <charset val="204"/>
    </font>
    <font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sz val="7"/>
      <color indexed="9"/>
      <name val="Arial"/>
      <family val="2"/>
      <charset val="204"/>
    </font>
    <font>
      <sz val="7"/>
      <name val="Century Schoolbook L"/>
      <family val="1"/>
      <charset val="204"/>
    </font>
    <font>
      <i/>
      <sz val="7"/>
      <name val="Arial"/>
      <family val="2"/>
      <charset val="204"/>
    </font>
    <font>
      <sz val="8"/>
      <name val="Century Schoolbook L"/>
      <family val="1"/>
      <charset val="204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16">
    <xf numFmtId="0" fontId="0" fillId="0" borderId="0" xfId="0"/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164" fontId="0" fillId="0" borderId="0" xfId="0" applyNumberFormat="1" applyFont="1" applyFill="1"/>
    <xf numFmtId="164" fontId="1" fillId="0" borderId="0" xfId="0" applyNumberFormat="1" applyFont="1" applyFill="1" applyBorder="1"/>
    <xf numFmtId="0" fontId="1" fillId="0" borderId="0" xfId="0" applyFont="1" applyFill="1" applyBorder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4" fontId="8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right" vertical="center" wrapText="1"/>
    </xf>
    <xf numFmtId="164" fontId="0" fillId="0" borderId="0" xfId="0" applyNumberFormat="1" applyFont="1" applyFill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/>
    </xf>
    <xf numFmtId="164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vertical="center"/>
    </xf>
    <xf numFmtId="164" fontId="5" fillId="0" borderId="0" xfId="0" applyNumberFormat="1" applyFont="1" applyFill="1"/>
    <xf numFmtId="164" fontId="13" fillId="0" borderId="0" xfId="0" applyNumberFormat="1" applyFont="1" applyFill="1" applyBorder="1"/>
    <xf numFmtId="0" fontId="13" fillId="0" borderId="0" xfId="0" applyFont="1" applyFill="1" applyBorder="1"/>
    <xf numFmtId="49" fontId="0" fillId="0" borderId="0" xfId="0" applyNumberFormat="1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Alignment="1">
      <alignment vertical="center"/>
    </xf>
    <xf numFmtId="49" fontId="7" fillId="4" borderId="1" xfId="0" applyNumberFormat="1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left" vertical="center"/>
    </xf>
    <xf numFmtId="0" fontId="6" fillId="0" borderId="0" xfId="0" applyFont="1"/>
    <xf numFmtId="0" fontId="18" fillId="0" borderId="0" xfId="0" applyFont="1" applyFill="1" applyBorder="1"/>
    <xf numFmtId="49" fontId="7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20" fillId="0" borderId="0" xfId="0" applyFont="1" applyFill="1" applyBorder="1"/>
    <xf numFmtId="2" fontId="2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Border="1"/>
    <xf numFmtId="0" fontId="7" fillId="3" borderId="1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vertical="center"/>
    </xf>
    <xf numFmtId="2" fontId="7" fillId="3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right" vertical="center" wrapText="1"/>
    </xf>
    <xf numFmtId="2" fontId="6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3B3B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6"/>
  <sheetViews>
    <sheetView topLeftCell="A40" zoomScale="120" zoomScaleNormal="120" workbookViewId="0">
      <selection activeCell="A44" activeCellId="1" sqref="A6:IV6 A44"/>
    </sheetView>
  </sheetViews>
  <sheetFormatPr defaultColWidth="11.5703125" defaultRowHeight="11.45" customHeight="1"/>
  <cols>
    <col min="1" max="1" width="5.5703125" customWidth="1"/>
    <col min="2" max="2" width="5.5703125" style="1" customWidth="1"/>
    <col min="3" max="3" width="83.85546875" style="2" customWidth="1"/>
    <col min="4" max="4" width="6.28515625" style="2" customWidth="1"/>
    <col min="5" max="5" width="5" style="3" customWidth="1"/>
    <col min="6" max="6" width="9.7109375" style="4" customWidth="1"/>
    <col min="7" max="7" width="11.5703125" style="5"/>
    <col min="8" max="8" width="11.5703125" style="6"/>
    <col min="9" max="16384" width="11.5703125" style="7"/>
  </cols>
  <sheetData>
    <row r="1" spans="1:8" s="11" customFormat="1" ht="12.75" customHeight="1">
      <c r="A1" s="8"/>
      <c r="B1" s="92" t="s">
        <v>0</v>
      </c>
      <c r="C1" s="92"/>
      <c r="D1" s="93" t="s">
        <v>1</v>
      </c>
      <c r="E1" s="93"/>
      <c r="F1" s="93"/>
      <c r="G1" s="9"/>
      <c r="H1" s="10"/>
    </row>
    <row r="2" spans="1:8" s="11" customFormat="1" ht="12.75" customHeight="1">
      <c r="A2" s="8"/>
      <c r="B2" s="94" t="s">
        <v>2</v>
      </c>
      <c r="C2" s="94"/>
      <c r="D2" s="95" t="s">
        <v>3</v>
      </c>
      <c r="E2" s="95"/>
      <c r="F2" s="95"/>
      <c r="G2" s="9"/>
      <c r="H2" s="10"/>
    </row>
    <row r="3" spans="1:8" s="11" customFormat="1" ht="11.1" customHeight="1">
      <c r="A3" s="8"/>
      <c r="B3" s="94" t="s">
        <v>4</v>
      </c>
      <c r="C3" s="94"/>
      <c r="D3" s="94"/>
      <c r="E3" s="94"/>
      <c r="F3" s="94"/>
      <c r="G3" s="9"/>
      <c r="H3" s="10"/>
    </row>
    <row r="4" spans="1:8" s="11" customFormat="1" ht="12.75" customHeight="1">
      <c r="A4" s="8"/>
      <c r="B4" s="94" t="s">
        <v>5</v>
      </c>
      <c r="C4" s="94"/>
      <c r="D4" s="12"/>
      <c r="E4" s="12"/>
      <c r="F4" s="13"/>
      <c r="G4" s="9"/>
      <c r="H4" s="10"/>
    </row>
    <row r="5" spans="1:8" s="11" customFormat="1" ht="12.75" customHeight="1">
      <c r="A5" s="8"/>
      <c r="B5" s="14"/>
      <c r="C5" s="12"/>
      <c r="D5" s="12"/>
      <c r="E5" s="12"/>
      <c r="F5" s="13"/>
      <c r="G5" s="9"/>
      <c r="H5" s="10"/>
    </row>
    <row r="6" spans="1:8" s="11" customFormat="1" ht="34.15" customHeight="1">
      <c r="A6" s="8"/>
      <c r="B6" s="96" t="s">
        <v>6</v>
      </c>
      <c r="C6" s="96"/>
      <c r="D6" s="96"/>
      <c r="E6" s="96"/>
      <c r="F6" s="96"/>
      <c r="G6" s="9"/>
      <c r="H6" s="10"/>
    </row>
    <row r="7" spans="1:8" s="11" customFormat="1" ht="6.2" customHeight="1">
      <c r="A7" s="8"/>
      <c r="B7"/>
      <c r="C7" s="12"/>
      <c r="D7" s="12"/>
      <c r="E7" s="12"/>
      <c r="F7" s="13"/>
      <c r="G7" s="9"/>
      <c r="H7" s="10"/>
    </row>
    <row r="8" spans="1:8" s="11" customFormat="1" ht="49.15" customHeight="1">
      <c r="A8" s="8"/>
      <c r="B8" s="15" t="s">
        <v>7</v>
      </c>
      <c r="C8" s="16" t="s">
        <v>8</v>
      </c>
      <c r="D8" s="17" t="s">
        <v>9</v>
      </c>
      <c r="E8" s="17" t="s">
        <v>10</v>
      </c>
      <c r="F8" s="18" t="s">
        <v>11</v>
      </c>
      <c r="G8" s="9"/>
      <c r="H8" s="10"/>
    </row>
    <row r="9" spans="1:8" ht="13.35" customHeight="1">
      <c r="B9" s="19" t="s">
        <v>12</v>
      </c>
      <c r="C9" s="90" t="s">
        <v>13</v>
      </c>
      <c r="D9" s="90" t="s">
        <v>14</v>
      </c>
      <c r="E9" s="90" t="s">
        <v>14</v>
      </c>
      <c r="F9" s="20">
        <f>SUM(F10,F40)</f>
        <v>5.4429999999999996</v>
      </c>
    </row>
    <row r="10" spans="1:8" ht="11.45" customHeight="1">
      <c r="B10" s="21">
        <v>1</v>
      </c>
      <c r="C10" s="91" t="s">
        <v>15</v>
      </c>
      <c r="D10" s="91"/>
      <c r="E10" s="91" t="s">
        <v>14</v>
      </c>
      <c r="F10" s="23">
        <f>SUM(F11,F17,F26,F31,F34)</f>
        <v>4.569</v>
      </c>
    </row>
    <row r="11" spans="1:8" ht="11.45" customHeight="1">
      <c r="B11" s="24" t="s">
        <v>16</v>
      </c>
      <c r="C11" s="89" t="s">
        <v>17</v>
      </c>
      <c r="D11" s="89" t="s">
        <v>14</v>
      </c>
      <c r="E11" s="89" t="s">
        <v>14</v>
      </c>
      <c r="F11" s="25">
        <f>SUM(F12:F16)</f>
        <v>2.536</v>
      </c>
    </row>
    <row r="12" spans="1:8" ht="11.45" customHeight="1">
      <c r="B12" s="26" t="s">
        <v>18</v>
      </c>
      <c r="C12" s="27" t="s">
        <v>19</v>
      </c>
      <c r="D12" s="27">
        <v>96</v>
      </c>
      <c r="E12" s="28" t="s">
        <v>20</v>
      </c>
      <c r="F12" s="29">
        <v>1.742</v>
      </c>
    </row>
    <row r="13" spans="1:8" ht="11.45" customHeight="1">
      <c r="B13" s="26" t="s">
        <v>21</v>
      </c>
      <c r="C13" s="27" t="s">
        <v>22</v>
      </c>
      <c r="D13" s="27">
        <v>24</v>
      </c>
      <c r="E13" s="28" t="s">
        <v>20</v>
      </c>
      <c r="F13" s="29">
        <v>0.65700000000000003</v>
      </c>
    </row>
    <row r="14" spans="1:8" ht="11.45" customHeight="1">
      <c r="B14" s="26" t="s">
        <v>23</v>
      </c>
      <c r="C14" s="27" t="s">
        <v>24</v>
      </c>
      <c r="D14" s="27">
        <v>2</v>
      </c>
      <c r="E14" s="28" t="s">
        <v>20</v>
      </c>
      <c r="F14" s="29">
        <v>6.8000000000000005E-2</v>
      </c>
    </row>
    <row r="15" spans="1:8" ht="11.45" customHeight="1">
      <c r="B15" s="26"/>
      <c r="C15" s="27" t="s">
        <v>25</v>
      </c>
      <c r="D15" s="27">
        <v>12</v>
      </c>
      <c r="E15" s="28" t="s">
        <v>20</v>
      </c>
      <c r="F15" s="29">
        <v>5.3999999999999999E-2</v>
      </c>
    </row>
    <row r="16" spans="1:8" ht="11.45" customHeight="1">
      <c r="B16" s="26" t="s">
        <v>26</v>
      </c>
      <c r="C16" s="27" t="s">
        <v>27</v>
      </c>
      <c r="D16" s="27">
        <v>2</v>
      </c>
      <c r="E16" s="28" t="s">
        <v>20</v>
      </c>
      <c r="F16" s="29">
        <v>1.4999999999999999E-2</v>
      </c>
    </row>
    <row r="17" spans="2:6" ht="11.45" customHeight="1">
      <c r="B17" s="24" t="s">
        <v>28</v>
      </c>
      <c r="C17" s="89" t="s">
        <v>29</v>
      </c>
      <c r="D17" s="89" t="s">
        <v>14</v>
      </c>
      <c r="E17" s="89" t="s">
        <v>14</v>
      </c>
      <c r="F17" s="25">
        <f>SUM(F18:F25)</f>
        <v>0.88100000000000001</v>
      </c>
    </row>
    <row r="18" spans="2:6" ht="11.45" customHeight="1">
      <c r="B18" s="26" t="s">
        <v>30</v>
      </c>
      <c r="C18" s="27" t="s">
        <v>31</v>
      </c>
      <c r="D18" s="27">
        <v>60</v>
      </c>
      <c r="E18" s="28" t="s">
        <v>20</v>
      </c>
      <c r="F18" s="29">
        <v>0.10300000000000001</v>
      </c>
    </row>
    <row r="19" spans="2:6" ht="11.45" customHeight="1">
      <c r="B19" s="26" t="s">
        <v>32</v>
      </c>
      <c r="C19" s="27" t="s">
        <v>33</v>
      </c>
      <c r="D19" s="27">
        <v>84</v>
      </c>
      <c r="E19" s="28" t="s">
        <v>20</v>
      </c>
      <c r="F19" s="29">
        <v>2.5000000000000001E-2</v>
      </c>
    </row>
    <row r="20" spans="2:6" ht="11.45" customHeight="1">
      <c r="B20" s="26" t="s">
        <v>34</v>
      </c>
      <c r="C20" s="27" t="s">
        <v>35</v>
      </c>
      <c r="D20" s="27">
        <v>28</v>
      </c>
      <c r="E20" s="28" t="s">
        <v>20</v>
      </c>
      <c r="F20" s="29">
        <v>0.20700000000000002</v>
      </c>
    </row>
    <row r="21" spans="2:6" ht="11.45" customHeight="1">
      <c r="B21" s="26" t="s">
        <v>36</v>
      </c>
      <c r="C21" s="27" t="s">
        <v>37</v>
      </c>
      <c r="D21" s="27">
        <v>28</v>
      </c>
      <c r="E21" s="28" t="s">
        <v>20</v>
      </c>
      <c r="F21" s="29">
        <v>4.3999999999999997E-2</v>
      </c>
    </row>
    <row r="22" spans="2:6" ht="11.45" customHeight="1">
      <c r="B22" s="26" t="s">
        <v>38</v>
      </c>
      <c r="C22" s="27" t="s">
        <v>39</v>
      </c>
      <c r="D22" s="27">
        <v>6</v>
      </c>
      <c r="E22" s="28" t="s">
        <v>20</v>
      </c>
      <c r="F22" s="29">
        <v>7.0000000000000007E-2</v>
      </c>
    </row>
    <row r="23" spans="2:6" ht="11.45" customHeight="1">
      <c r="B23" s="26" t="s">
        <v>40</v>
      </c>
      <c r="C23" s="27" t="s">
        <v>41</v>
      </c>
      <c r="D23" s="27">
        <v>1</v>
      </c>
      <c r="E23" s="28" t="s">
        <v>20</v>
      </c>
      <c r="F23" s="29">
        <v>2.6000000000000002E-2</v>
      </c>
    </row>
    <row r="24" spans="2:6" ht="11.45" customHeight="1">
      <c r="B24" s="26" t="s">
        <v>42</v>
      </c>
      <c r="C24" s="27" t="s">
        <v>43</v>
      </c>
      <c r="D24" s="27">
        <v>2</v>
      </c>
      <c r="E24" s="28" t="s">
        <v>20</v>
      </c>
      <c r="F24" s="29">
        <v>9.4E-2</v>
      </c>
    </row>
    <row r="25" spans="2:6" ht="11.45" customHeight="1">
      <c r="B25" s="26" t="s">
        <v>44</v>
      </c>
      <c r="C25" s="27" t="s">
        <v>45</v>
      </c>
      <c r="D25" s="27">
        <v>2</v>
      </c>
      <c r="E25" s="28" t="s">
        <v>20</v>
      </c>
      <c r="F25" s="29">
        <v>0.312</v>
      </c>
    </row>
    <row r="26" spans="2:6" ht="11.45" customHeight="1">
      <c r="B26" s="24" t="s">
        <v>46</v>
      </c>
      <c r="C26" s="89" t="s">
        <v>47</v>
      </c>
      <c r="D26" s="89" t="s">
        <v>14</v>
      </c>
      <c r="E26" s="89" t="s">
        <v>14</v>
      </c>
      <c r="F26" s="25">
        <f>SUM(F27:F30)</f>
        <v>0.28500000000000003</v>
      </c>
    </row>
    <row r="27" spans="2:6" ht="11.45" customHeight="1">
      <c r="B27" s="26" t="s">
        <v>48</v>
      </c>
      <c r="C27" s="27" t="s">
        <v>49</v>
      </c>
      <c r="D27" s="27">
        <v>24</v>
      </c>
      <c r="E27" s="28" t="s">
        <v>20</v>
      </c>
      <c r="F27" s="29">
        <v>0.114</v>
      </c>
    </row>
    <row r="28" spans="2:6" ht="11.45" customHeight="1">
      <c r="B28" s="26" t="s">
        <v>50</v>
      </c>
      <c r="C28" s="27" t="s">
        <v>51</v>
      </c>
      <c r="D28" s="27">
        <v>72</v>
      </c>
      <c r="E28" s="28" t="s">
        <v>20</v>
      </c>
      <c r="F28" s="29">
        <v>0.16400000000000001</v>
      </c>
    </row>
    <row r="29" spans="2:6" ht="11.45" customHeight="1">
      <c r="B29" s="26" t="s">
        <v>52</v>
      </c>
      <c r="C29" s="27" t="s">
        <v>53</v>
      </c>
      <c r="D29" s="27">
        <v>72</v>
      </c>
      <c r="E29" s="28" t="s">
        <v>20</v>
      </c>
      <c r="F29" s="29">
        <v>6.0000000000000001E-3</v>
      </c>
    </row>
    <row r="30" spans="2:6" ht="11.45" customHeight="1">
      <c r="B30" s="26" t="s">
        <v>54</v>
      </c>
      <c r="C30" s="27" t="s">
        <v>55</v>
      </c>
      <c r="D30" s="27">
        <v>1</v>
      </c>
      <c r="E30" s="28" t="s">
        <v>20</v>
      </c>
      <c r="F30" s="29">
        <v>1E-3</v>
      </c>
    </row>
    <row r="31" spans="2:6" ht="11.45" customHeight="1">
      <c r="B31" s="24" t="s">
        <v>56</v>
      </c>
      <c r="C31" s="89" t="s">
        <v>57</v>
      </c>
      <c r="D31" s="89" t="s">
        <v>14</v>
      </c>
      <c r="E31" s="89" t="s">
        <v>14</v>
      </c>
      <c r="F31" s="25">
        <f>SUM(F32:F33)</f>
        <v>0.14300000000000002</v>
      </c>
    </row>
    <row r="32" spans="2:6" ht="11.45" customHeight="1">
      <c r="B32" s="26" t="s">
        <v>58</v>
      </c>
      <c r="C32" s="27" t="s">
        <v>59</v>
      </c>
      <c r="D32" s="27">
        <v>1</v>
      </c>
      <c r="E32" s="28" t="s">
        <v>20</v>
      </c>
      <c r="F32" s="29">
        <v>6.7000000000000004E-2</v>
      </c>
    </row>
    <row r="33" spans="2:8" ht="11.45" customHeight="1">
      <c r="B33" s="26" t="s">
        <v>60</v>
      </c>
      <c r="C33" s="27" t="s">
        <v>61</v>
      </c>
      <c r="D33" s="27">
        <v>1</v>
      </c>
      <c r="E33" s="28" t="s">
        <v>20</v>
      </c>
      <c r="F33" s="29">
        <v>7.5999999999999998E-2</v>
      </c>
    </row>
    <row r="34" spans="2:8" ht="11.45" customHeight="1">
      <c r="B34" s="24" t="s">
        <v>62</v>
      </c>
      <c r="C34" s="89" t="s">
        <v>63</v>
      </c>
      <c r="D34" s="89" t="s">
        <v>14</v>
      </c>
      <c r="E34" s="89" t="s">
        <v>14</v>
      </c>
      <c r="F34" s="25">
        <f>SUM(F35:F39)</f>
        <v>0.72399999999999998</v>
      </c>
    </row>
    <row r="35" spans="2:8" ht="11.45" customHeight="1">
      <c r="B35" s="26" t="s">
        <v>64</v>
      </c>
      <c r="C35" s="27" t="s">
        <v>65</v>
      </c>
      <c r="D35" s="27">
        <v>192</v>
      </c>
      <c r="E35" s="28" t="s">
        <v>20</v>
      </c>
      <c r="F35" s="29">
        <v>0.33400000000000002</v>
      </c>
    </row>
    <row r="36" spans="2:8" ht="11.45" customHeight="1">
      <c r="B36" s="26" t="s">
        <v>66</v>
      </c>
      <c r="C36" s="27" t="s">
        <v>67</v>
      </c>
      <c r="D36" s="27">
        <v>52</v>
      </c>
      <c r="E36" s="28" t="s">
        <v>20</v>
      </c>
      <c r="F36" s="29">
        <v>0.155</v>
      </c>
    </row>
    <row r="37" spans="2:8" ht="11.45" customHeight="1">
      <c r="B37" s="26" t="s">
        <v>68</v>
      </c>
      <c r="C37" s="27" t="s">
        <v>69</v>
      </c>
      <c r="D37" s="27">
        <v>192</v>
      </c>
      <c r="E37" s="28" t="s">
        <v>20</v>
      </c>
      <c r="F37" s="29">
        <v>7.6999999999999999E-2</v>
      </c>
    </row>
    <row r="38" spans="2:8" ht="11.45" customHeight="1">
      <c r="B38" s="26" t="s">
        <v>70</v>
      </c>
      <c r="C38" s="27" t="s">
        <v>71</v>
      </c>
      <c r="D38" s="27">
        <v>12</v>
      </c>
      <c r="E38" s="28" t="s">
        <v>20</v>
      </c>
      <c r="F38" s="29">
        <v>0.108</v>
      </c>
    </row>
    <row r="39" spans="2:8" ht="11.45" customHeight="1">
      <c r="B39" s="26" t="s">
        <v>72</v>
      </c>
      <c r="C39" s="27" t="s">
        <v>73</v>
      </c>
      <c r="D39" s="27">
        <v>12</v>
      </c>
      <c r="E39" s="28" t="s">
        <v>20</v>
      </c>
      <c r="F39" s="29">
        <v>0.05</v>
      </c>
    </row>
    <row r="40" spans="2:8" ht="11.45" customHeight="1">
      <c r="B40" s="21" t="s">
        <v>74</v>
      </c>
      <c r="C40" s="22" t="s">
        <v>75</v>
      </c>
      <c r="D40" s="30">
        <v>192</v>
      </c>
      <c r="E40" s="30" t="s">
        <v>20</v>
      </c>
      <c r="F40" s="23">
        <v>0.874</v>
      </c>
    </row>
    <row r="41" spans="2:8" ht="12.4" customHeight="1">
      <c r="B41" s="19" t="s">
        <v>76</v>
      </c>
      <c r="C41" s="90" t="s">
        <v>77</v>
      </c>
      <c r="D41" s="90" t="s">
        <v>14</v>
      </c>
      <c r="E41" s="90" t="s">
        <v>14</v>
      </c>
      <c r="F41" s="20">
        <f>SUM(F42,F46,F51,F54)</f>
        <v>2.1830000000000003</v>
      </c>
    </row>
    <row r="42" spans="2:8" ht="11.45" customHeight="1">
      <c r="B42" s="21" t="s">
        <v>78</v>
      </c>
      <c r="C42" s="91" t="s">
        <v>79</v>
      </c>
      <c r="D42" s="91" t="s">
        <v>14</v>
      </c>
      <c r="E42" s="91" t="s">
        <v>14</v>
      </c>
      <c r="F42" s="23">
        <f>SUM(F43:F45)</f>
        <v>0.158</v>
      </c>
    </row>
    <row r="43" spans="2:8" s="31" customFormat="1" ht="10.7" customHeight="1">
      <c r="B43" s="32" t="s">
        <v>16</v>
      </c>
      <c r="C43" s="33" t="s">
        <v>80</v>
      </c>
      <c r="D43" s="34">
        <v>6</v>
      </c>
      <c r="E43" s="35" t="s">
        <v>20</v>
      </c>
      <c r="F43" s="36">
        <v>8.7999999999999995E-2</v>
      </c>
      <c r="G43" s="37"/>
      <c r="H43" s="38"/>
    </row>
    <row r="44" spans="2:8" s="31" customFormat="1" ht="11.65" customHeight="1">
      <c r="B44" s="32" t="s">
        <v>28</v>
      </c>
      <c r="C44" s="33" t="s">
        <v>81</v>
      </c>
      <c r="D44" s="34">
        <v>2</v>
      </c>
      <c r="E44" s="35" t="s">
        <v>20</v>
      </c>
      <c r="F44" s="36">
        <v>6.3E-2</v>
      </c>
      <c r="G44" s="37"/>
      <c r="H44" s="38"/>
    </row>
    <row r="45" spans="2:8" ht="11.65" customHeight="1">
      <c r="B45" s="26" t="s">
        <v>46</v>
      </c>
      <c r="C45" s="27" t="s">
        <v>82</v>
      </c>
      <c r="D45" s="39">
        <v>1</v>
      </c>
      <c r="E45" s="28" t="s">
        <v>20</v>
      </c>
      <c r="F45" s="29">
        <v>7.0000000000000001E-3</v>
      </c>
    </row>
    <row r="46" spans="2:8" ht="11.45" customHeight="1">
      <c r="B46" s="21" t="s">
        <v>74</v>
      </c>
      <c r="C46" s="91" t="s">
        <v>83</v>
      </c>
      <c r="D46" s="91"/>
      <c r="E46" s="91" t="s">
        <v>14</v>
      </c>
      <c r="F46" s="23">
        <f>SUM(F47:F50)</f>
        <v>0.42800000000000005</v>
      </c>
    </row>
    <row r="47" spans="2:8" s="31" customFormat="1" ht="10.7" customHeight="1">
      <c r="B47" s="32" t="s">
        <v>84</v>
      </c>
      <c r="C47" s="33" t="s">
        <v>85</v>
      </c>
      <c r="D47" s="34">
        <v>1</v>
      </c>
      <c r="E47" s="35" t="s">
        <v>20</v>
      </c>
      <c r="F47" s="36">
        <v>0.17</v>
      </c>
      <c r="G47" s="37"/>
      <c r="H47" s="38"/>
    </row>
    <row r="48" spans="2:8" s="31" customFormat="1" ht="24.2" customHeight="1">
      <c r="B48" s="32" t="s">
        <v>86</v>
      </c>
      <c r="C48" s="33" t="s">
        <v>87</v>
      </c>
      <c r="D48" s="34">
        <v>1</v>
      </c>
      <c r="E48" s="35" t="s">
        <v>20</v>
      </c>
      <c r="F48" s="36">
        <v>1.4999999999999999E-2</v>
      </c>
      <c r="G48" s="37"/>
      <c r="H48" s="38"/>
    </row>
    <row r="49" spans="2:8" s="31" customFormat="1" ht="11.45" customHeight="1">
      <c r="B49" s="32" t="s">
        <v>88</v>
      </c>
      <c r="C49" s="33" t="s">
        <v>89</v>
      </c>
      <c r="D49" s="34">
        <v>1</v>
      </c>
      <c r="E49" s="35" t="s">
        <v>20</v>
      </c>
      <c r="F49" s="36">
        <v>0.09</v>
      </c>
      <c r="G49" s="37"/>
      <c r="H49" s="38"/>
    </row>
    <row r="50" spans="2:8" ht="11.45" customHeight="1">
      <c r="B50" s="26" t="s">
        <v>90</v>
      </c>
      <c r="C50" s="27" t="s">
        <v>91</v>
      </c>
      <c r="D50" s="39">
        <v>1</v>
      </c>
      <c r="E50" s="28" t="s">
        <v>20</v>
      </c>
      <c r="F50" s="40">
        <v>0.153</v>
      </c>
    </row>
    <row r="51" spans="2:8" ht="11.45" customHeight="1">
      <c r="B51" s="21" t="s">
        <v>92</v>
      </c>
      <c r="C51" s="91" t="s">
        <v>93</v>
      </c>
      <c r="D51" s="91" t="s">
        <v>14</v>
      </c>
      <c r="E51" s="91" t="s">
        <v>20</v>
      </c>
      <c r="F51" s="23">
        <f>SUM(F52:F53)</f>
        <v>0.35099999999999998</v>
      </c>
    </row>
    <row r="52" spans="2:8" s="31" customFormat="1" ht="12.4" customHeight="1">
      <c r="B52" s="32" t="s">
        <v>94</v>
      </c>
      <c r="C52" s="33" t="s">
        <v>95</v>
      </c>
      <c r="D52" s="34">
        <v>12</v>
      </c>
      <c r="E52" s="35" t="s">
        <v>20</v>
      </c>
      <c r="F52" s="36">
        <v>0.154</v>
      </c>
      <c r="G52" s="37"/>
      <c r="H52" s="38"/>
    </row>
    <row r="53" spans="2:8" s="31" customFormat="1" ht="12.4" customHeight="1">
      <c r="B53" s="32" t="s">
        <v>96</v>
      </c>
      <c r="C53" s="33" t="s">
        <v>97</v>
      </c>
      <c r="D53" s="34">
        <v>32</v>
      </c>
      <c r="E53" s="35" t="s">
        <v>20</v>
      </c>
      <c r="F53" s="36">
        <v>0.19700000000000001</v>
      </c>
      <c r="G53" s="37"/>
      <c r="H53" s="38"/>
    </row>
    <row r="54" spans="2:8" ht="11.45" customHeight="1">
      <c r="B54" s="21" t="s">
        <v>98</v>
      </c>
      <c r="C54" s="91" t="s">
        <v>99</v>
      </c>
      <c r="D54" s="91" t="s">
        <v>14</v>
      </c>
      <c r="E54" s="91" t="s">
        <v>14</v>
      </c>
      <c r="F54" s="23">
        <f>SUM(F55:F59)</f>
        <v>1.2460000000000002</v>
      </c>
    </row>
    <row r="55" spans="2:8" ht="11.45" customHeight="1">
      <c r="B55" s="26" t="s">
        <v>100</v>
      </c>
      <c r="C55" s="27" t="s">
        <v>101</v>
      </c>
      <c r="D55" s="27">
        <v>1</v>
      </c>
      <c r="E55" s="28" t="s">
        <v>20</v>
      </c>
      <c r="F55" s="29">
        <v>0.312</v>
      </c>
    </row>
    <row r="56" spans="2:8" ht="11.45" customHeight="1">
      <c r="B56" s="26" t="s">
        <v>102</v>
      </c>
      <c r="C56" s="27" t="s">
        <v>103</v>
      </c>
      <c r="D56" s="27">
        <v>1</v>
      </c>
      <c r="E56" s="28" t="s">
        <v>20</v>
      </c>
      <c r="F56" s="29">
        <v>0.56800000000000006</v>
      </c>
    </row>
    <row r="57" spans="2:8" ht="11.45" customHeight="1">
      <c r="B57" s="26" t="s">
        <v>104</v>
      </c>
      <c r="C57" s="27" t="s">
        <v>105</v>
      </c>
      <c r="D57" s="27">
        <v>1</v>
      </c>
      <c r="E57" s="28" t="s">
        <v>20</v>
      </c>
      <c r="F57" s="29">
        <v>0.27200000000000002</v>
      </c>
    </row>
    <row r="58" spans="2:8" ht="10.7" customHeight="1">
      <c r="B58" s="26" t="s">
        <v>106</v>
      </c>
      <c r="C58" s="27" t="s">
        <v>107</v>
      </c>
      <c r="D58" s="27">
        <v>1</v>
      </c>
      <c r="E58" s="28" t="s">
        <v>20</v>
      </c>
      <c r="F58" s="29">
        <v>5.8000000000000003E-2</v>
      </c>
    </row>
    <row r="59" spans="2:8" ht="11.45" customHeight="1">
      <c r="B59" s="26" t="s">
        <v>108</v>
      </c>
      <c r="C59" s="41" t="s">
        <v>109</v>
      </c>
      <c r="D59" s="27">
        <v>1</v>
      </c>
      <c r="E59" s="28" t="s">
        <v>20</v>
      </c>
      <c r="F59" s="29">
        <v>3.6000000000000004E-2</v>
      </c>
    </row>
    <row r="60" spans="2:8" ht="12.4" customHeight="1">
      <c r="B60" s="19" t="s">
        <v>110</v>
      </c>
      <c r="C60" s="90" t="s">
        <v>111</v>
      </c>
      <c r="D60" s="90" t="s">
        <v>14</v>
      </c>
      <c r="E60" s="90" t="s">
        <v>14</v>
      </c>
      <c r="F60" s="20">
        <f>SUM(F61,F69)</f>
        <v>6.0140000000000002</v>
      </c>
    </row>
    <row r="61" spans="2:8" ht="11.45" customHeight="1">
      <c r="B61" s="21" t="s">
        <v>78</v>
      </c>
      <c r="C61" s="91" t="s">
        <v>112</v>
      </c>
      <c r="D61" s="91" t="s">
        <v>14</v>
      </c>
      <c r="E61" s="91" t="s">
        <v>14</v>
      </c>
      <c r="F61" s="23">
        <f>SUM(F62,F65)</f>
        <v>5.9960000000000004</v>
      </c>
    </row>
    <row r="62" spans="2:8" ht="11.45" customHeight="1">
      <c r="B62" s="24" t="s">
        <v>16</v>
      </c>
      <c r="C62" s="89" t="s">
        <v>113</v>
      </c>
      <c r="D62" s="89"/>
      <c r="E62" s="89" t="s">
        <v>14</v>
      </c>
      <c r="F62" s="25">
        <f>SUM(F63:F64)</f>
        <v>3.2080000000000002</v>
      </c>
    </row>
    <row r="63" spans="2:8" ht="11.45" customHeight="1">
      <c r="B63" s="26" t="s">
        <v>18</v>
      </c>
      <c r="C63" s="42" t="s">
        <v>114</v>
      </c>
      <c r="D63" s="27">
        <v>12</v>
      </c>
      <c r="E63" s="28" t="s">
        <v>20</v>
      </c>
      <c r="F63" s="29">
        <v>1.804</v>
      </c>
    </row>
    <row r="64" spans="2:8" ht="11.45" customHeight="1">
      <c r="B64" s="26" t="s">
        <v>21</v>
      </c>
      <c r="C64" s="42" t="s">
        <v>115</v>
      </c>
      <c r="D64" s="27">
        <v>12</v>
      </c>
      <c r="E64" s="28" t="s">
        <v>20</v>
      </c>
      <c r="F64" s="29">
        <v>1.4039999999999999</v>
      </c>
    </row>
    <row r="65" spans="1:8" ht="11.45" customHeight="1">
      <c r="B65" s="24" t="s">
        <v>28</v>
      </c>
      <c r="C65" s="89" t="s">
        <v>116</v>
      </c>
      <c r="D65" s="89" t="s">
        <v>14</v>
      </c>
      <c r="E65" s="89" t="s">
        <v>14</v>
      </c>
      <c r="F65" s="25">
        <f>SUM(F66:F68)</f>
        <v>2.7880000000000003</v>
      </c>
    </row>
    <row r="66" spans="1:8" ht="11.45" customHeight="1">
      <c r="B66" s="26" t="s">
        <v>30</v>
      </c>
      <c r="C66" s="42" t="s">
        <v>114</v>
      </c>
      <c r="D66" s="27">
        <v>12</v>
      </c>
      <c r="E66" s="28" t="s">
        <v>20</v>
      </c>
      <c r="F66" s="29">
        <v>1.056</v>
      </c>
    </row>
    <row r="67" spans="1:8" ht="11.45" customHeight="1">
      <c r="B67" s="26" t="s">
        <v>32</v>
      </c>
      <c r="C67" s="42" t="s">
        <v>115</v>
      </c>
      <c r="D67" s="27">
        <v>12</v>
      </c>
      <c r="E67" s="28" t="s">
        <v>20</v>
      </c>
      <c r="F67" s="29">
        <v>0.61799999999999999</v>
      </c>
    </row>
    <row r="68" spans="1:8" ht="11.45" customHeight="1">
      <c r="B68" s="26" t="s">
        <v>34</v>
      </c>
      <c r="C68" s="42" t="s">
        <v>117</v>
      </c>
      <c r="D68" s="27">
        <v>12</v>
      </c>
      <c r="E68" s="28" t="s">
        <v>20</v>
      </c>
      <c r="F68" s="29">
        <v>1.1140000000000001</v>
      </c>
    </row>
    <row r="69" spans="1:8" ht="11.45" customHeight="1">
      <c r="B69" s="21" t="s">
        <v>74</v>
      </c>
      <c r="C69" s="22" t="s">
        <v>118</v>
      </c>
      <c r="D69" s="43">
        <v>12</v>
      </c>
      <c r="E69" s="30" t="s">
        <v>20</v>
      </c>
      <c r="F69" s="23">
        <v>1.8000000000000002E-2</v>
      </c>
    </row>
    <row r="70" spans="1:8" ht="6.2" customHeight="1">
      <c r="B70" s="44"/>
      <c r="C70" s="45"/>
      <c r="D70" s="46"/>
      <c r="E70" s="47"/>
      <c r="F70" s="48"/>
    </row>
    <row r="71" spans="1:8" ht="15.4" customHeight="1">
      <c r="B71" s="88" t="s">
        <v>119</v>
      </c>
      <c r="C71" s="88"/>
      <c r="D71" s="88"/>
      <c r="E71" s="88"/>
      <c r="F71" s="49">
        <f>SUM(F9,F41,F60)</f>
        <v>13.64</v>
      </c>
    </row>
    <row r="73" spans="1:8" ht="11.45" customHeight="1">
      <c r="B73" s="50" t="s">
        <v>120</v>
      </c>
      <c r="C73" s="51"/>
    </row>
    <row r="75" spans="1:8" ht="11.45" customHeight="1">
      <c r="B75" s="52" t="s">
        <v>121</v>
      </c>
    </row>
    <row r="76" spans="1:8" s="59" customFormat="1" ht="11.45" customHeight="1">
      <c r="A76" s="53"/>
      <c r="B76" s="50" t="s">
        <v>122</v>
      </c>
      <c r="C76" s="54"/>
      <c r="D76" s="54"/>
      <c r="E76" s="55"/>
      <c r="F76" s="56"/>
      <c r="G76" s="57"/>
      <c r="H76" s="58"/>
    </row>
  </sheetData>
  <sheetProtection selectLockedCells="1" selectUnlockedCells="1"/>
  <mergeCells count="24">
    <mergeCell ref="C26:E26"/>
    <mergeCell ref="B1:C1"/>
    <mergeCell ref="D1:F1"/>
    <mergeCell ref="B2:C2"/>
    <mergeCell ref="D2:F2"/>
    <mergeCell ref="B3:F3"/>
    <mergeCell ref="B4:C4"/>
    <mergeCell ref="B6:F6"/>
    <mergeCell ref="C9:E9"/>
    <mergeCell ref="C10:E10"/>
    <mergeCell ref="C11:E11"/>
    <mergeCell ref="C17:E17"/>
    <mergeCell ref="B71:E71"/>
    <mergeCell ref="C31:E31"/>
    <mergeCell ref="C34:E34"/>
    <mergeCell ref="C41:E41"/>
    <mergeCell ref="C42:E42"/>
    <mergeCell ref="C46:E46"/>
    <mergeCell ref="C51:E51"/>
    <mergeCell ref="C54:E54"/>
    <mergeCell ref="C60:E60"/>
    <mergeCell ref="C61:E61"/>
    <mergeCell ref="C62:E62"/>
    <mergeCell ref="C65:E65"/>
  </mergeCells>
  <pageMargins left="0.39374999999999999" right="0.39374999999999999" top="0.39374999999999999" bottom="0.39374999999999999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8"/>
  <sheetViews>
    <sheetView tabSelected="1" zoomScale="120" zoomScaleNormal="120" workbookViewId="0">
      <selection activeCell="B41" sqref="B41:D41"/>
    </sheetView>
  </sheetViews>
  <sheetFormatPr defaultColWidth="11.5703125" defaultRowHeight="11.45" customHeight="1"/>
  <cols>
    <col min="1" max="1" width="5.5703125" style="60" customWidth="1"/>
    <col min="2" max="2" width="94.42578125" style="61" customWidth="1"/>
    <col min="3" max="3" width="6.28515625" style="61" customWidth="1"/>
    <col min="4" max="4" width="5" style="62" customWidth="1"/>
    <col min="5" max="5" width="9.7109375" style="5" customWidth="1"/>
    <col min="6" max="6" width="20.85546875" style="5" customWidth="1"/>
    <col min="7" max="7" width="11.5703125" style="6"/>
    <col min="8" max="16384" width="11.5703125" style="7"/>
  </cols>
  <sheetData>
    <row r="1" spans="1:9" s="11" customFormat="1" ht="12.75" customHeight="1">
      <c r="A1" s="92" t="s">
        <v>0</v>
      </c>
      <c r="B1" s="92"/>
      <c r="C1" s="93" t="s">
        <v>1</v>
      </c>
      <c r="D1" s="93"/>
      <c r="E1" s="93"/>
      <c r="F1" s="9"/>
      <c r="G1" s="10"/>
    </row>
    <row r="2" spans="1:9" s="11" customFormat="1" ht="12.75" customHeight="1">
      <c r="A2" s="94" t="s">
        <v>2</v>
      </c>
      <c r="B2" s="94"/>
      <c r="C2" s="103" t="s">
        <v>165</v>
      </c>
      <c r="D2" s="103"/>
      <c r="E2" s="103"/>
      <c r="F2" s="9"/>
      <c r="G2" s="10"/>
    </row>
    <row r="3" spans="1:9" s="11" customFormat="1" ht="11.1" customHeight="1">
      <c r="A3" s="94" t="s">
        <v>166</v>
      </c>
      <c r="B3" s="94"/>
      <c r="C3" s="94"/>
      <c r="D3" s="94"/>
      <c r="E3" s="94"/>
      <c r="F3" s="9"/>
      <c r="G3" s="10"/>
    </row>
    <row r="4" spans="1:9" s="11" customFormat="1" ht="12.75" customHeight="1">
      <c r="A4" s="94" t="s">
        <v>5</v>
      </c>
      <c r="B4" s="94"/>
      <c r="C4" s="12"/>
      <c r="D4" s="12"/>
      <c r="E4" s="13"/>
      <c r="F4" s="9"/>
      <c r="G4" s="10"/>
    </row>
    <row r="5" spans="1:9" s="11" customFormat="1" ht="18.75" customHeight="1">
      <c r="A5" s="14"/>
      <c r="B5" s="12"/>
      <c r="C5" s="12"/>
      <c r="D5" s="12"/>
      <c r="E5" s="13"/>
      <c r="F5" s="9"/>
      <c r="G5" s="10"/>
    </row>
    <row r="6" spans="1:9" s="11" customFormat="1" ht="28.35" customHeight="1">
      <c r="A6" s="101" t="s">
        <v>164</v>
      </c>
      <c r="B6" s="101"/>
      <c r="C6" s="101"/>
      <c r="D6" s="101"/>
      <c r="E6" s="101"/>
      <c r="F6" s="9"/>
      <c r="G6" s="10"/>
    </row>
    <row r="7" spans="1:9" s="11" customFormat="1" ht="12" customHeight="1">
      <c r="A7" s="63"/>
      <c r="B7" s="12"/>
      <c r="C7" s="12"/>
      <c r="D7" s="12"/>
      <c r="E7" s="13"/>
      <c r="F7" s="9"/>
      <c r="G7" s="10"/>
    </row>
    <row r="8" spans="1:9" s="11" customFormat="1" ht="41.65" customHeight="1">
      <c r="A8" s="15" t="s">
        <v>7</v>
      </c>
      <c r="B8" s="16" t="s">
        <v>8</v>
      </c>
      <c r="C8" s="17" t="s">
        <v>9</v>
      </c>
      <c r="D8" s="17" t="s">
        <v>10</v>
      </c>
      <c r="E8" s="18" t="s">
        <v>11</v>
      </c>
      <c r="F8" s="9"/>
      <c r="G8" s="10"/>
    </row>
    <row r="9" spans="1:9" s="67" customFormat="1" ht="9.75" customHeight="1">
      <c r="A9" s="64" t="s">
        <v>12</v>
      </c>
      <c r="B9" s="100" t="s">
        <v>13</v>
      </c>
      <c r="C9" s="100" t="s">
        <v>14</v>
      </c>
      <c r="D9" s="100" t="s">
        <v>14</v>
      </c>
      <c r="E9" s="65"/>
      <c r="F9" s="66"/>
      <c r="G9" s="66"/>
      <c r="H9" s="66"/>
      <c r="I9" s="66"/>
    </row>
    <row r="10" spans="1:9" s="67" customFormat="1" ht="9.9499999999999993" customHeight="1">
      <c r="A10" s="68">
        <v>1</v>
      </c>
      <c r="B10" s="98" t="s">
        <v>15</v>
      </c>
      <c r="C10" s="98"/>
      <c r="D10" s="98" t="s">
        <v>14</v>
      </c>
      <c r="E10" s="104">
        <f>SUM(E11,E18,E27,E32,E35)</f>
        <v>3.9169999999999998</v>
      </c>
      <c r="F10" s="99"/>
      <c r="G10" s="99"/>
      <c r="H10" s="66"/>
      <c r="I10" s="66"/>
    </row>
    <row r="11" spans="1:9" s="67" customFormat="1" ht="9.9499999999999993" customHeight="1">
      <c r="A11" s="68" t="s">
        <v>16</v>
      </c>
      <c r="B11" s="98" t="s">
        <v>17</v>
      </c>
      <c r="C11" s="98" t="s">
        <v>14</v>
      </c>
      <c r="D11" s="98" t="s">
        <v>14</v>
      </c>
      <c r="E11" s="104">
        <f>SUM(E12:E17)</f>
        <v>2.4259999999999997</v>
      </c>
      <c r="F11" s="66"/>
      <c r="G11" s="66"/>
      <c r="H11" s="66"/>
      <c r="I11" s="66"/>
    </row>
    <row r="12" spans="1:9" s="67" customFormat="1" ht="9.9499999999999993" customHeight="1">
      <c r="A12" s="69" t="s">
        <v>18</v>
      </c>
      <c r="B12" s="70" t="s">
        <v>168</v>
      </c>
      <c r="C12" s="70">
        <v>104</v>
      </c>
      <c r="D12" s="71" t="s">
        <v>20</v>
      </c>
      <c r="E12" s="105">
        <v>1.8980000000000001</v>
      </c>
      <c r="F12" s="66"/>
      <c r="G12" s="66"/>
      <c r="H12" s="66"/>
      <c r="I12" s="66"/>
    </row>
    <row r="13" spans="1:9" s="67" customFormat="1" ht="9.9499999999999993" customHeight="1">
      <c r="A13" s="69" t="s">
        <v>21</v>
      </c>
      <c r="B13" s="70" t="s">
        <v>169</v>
      </c>
      <c r="C13" s="70">
        <v>24</v>
      </c>
      <c r="D13" s="71" t="s">
        <v>20</v>
      </c>
      <c r="E13" s="105">
        <v>0.373</v>
      </c>
      <c r="F13" s="66"/>
      <c r="G13" s="66"/>
      <c r="H13" s="66"/>
      <c r="I13" s="66"/>
    </row>
    <row r="14" spans="1:9" s="67" customFormat="1" ht="9.9499999999999993" customHeight="1">
      <c r="A14" s="69" t="s">
        <v>23</v>
      </c>
      <c r="B14" s="70" t="s">
        <v>123</v>
      </c>
      <c r="C14" s="70">
        <v>2</v>
      </c>
      <c r="D14" s="71" t="s">
        <v>20</v>
      </c>
      <c r="E14" s="105">
        <v>6.2E-2</v>
      </c>
      <c r="F14" s="66"/>
      <c r="G14" s="66"/>
      <c r="H14" s="66"/>
      <c r="I14" s="66"/>
    </row>
    <row r="15" spans="1:9" s="67" customFormat="1" ht="9.9499999999999993" customHeight="1">
      <c r="A15" s="69" t="s">
        <v>26</v>
      </c>
      <c r="B15" s="70" t="s">
        <v>124</v>
      </c>
      <c r="C15" s="70">
        <v>12</v>
      </c>
      <c r="D15" s="71" t="s">
        <v>20</v>
      </c>
      <c r="E15" s="105">
        <v>4.7E-2</v>
      </c>
      <c r="F15" s="66"/>
      <c r="G15" s="66"/>
      <c r="H15" s="66"/>
      <c r="I15" s="66"/>
    </row>
    <row r="16" spans="1:9" s="67" customFormat="1" ht="9.9499999999999993" customHeight="1">
      <c r="A16" s="69" t="s">
        <v>125</v>
      </c>
      <c r="B16" s="70" t="s">
        <v>126</v>
      </c>
      <c r="C16" s="70">
        <v>2</v>
      </c>
      <c r="D16" s="71" t="s">
        <v>20</v>
      </c>
      <c r="E16" s="105">
        <v>3.2000000000000001E-2</v>
      </c>
      <c r="F16" s="66"/>
      <c r="G16" s="66"/>
      <c r="H16" s="66"/>
      <c r="I16" s="66"/>
    </row>
    <row r="17" spans="1:9" s="67" customFormat="1" ht="9.9499999999999993" customHeight="1">
      <c r="A17" s="69" t="s">
        <v>127</v>
      </c>
      <c r="B17" s="70" t="s">
        <v>27</v>
      </c>
      <c r="C17" s="70">
        <v>2</v>
      </c>
      <c r="D17" s="71" t="s">
        <v>20</v>
      </c>
      <c r="E17" s="105">
        <v>1.4E-2</v>
      </c>
      <c r="F17" s="66"/>
      <c r="G17" s="66"/>
      <c r="H17" s="66"/>
      <c r="I17" s="66"/>
    </row>
    <row r="18" spans="1:9" s="67" customFormat="1" ht="9.9499999999999993" customHeight="1">
      <c r="A18" s="68" t="s">
        <v>28</v>
      </c>
      <c r="B18" s="98" t="s">
        <v>29</v>
      </c>
      <c r="C18" s="98" t="s">
        <v>14</v>
      </c>
      <c r="D18" s="98" t="s">
        <v>14</v>
      </c>
      <c r="E18" s="104">
        <f>SUM(E19:E26)</f>
        <v>0.65</v>
      </c>
      <c r="F18" s="66"/>
      <c r="G18" s="66"/>
      <c r="H18" s="66"/>
      <c r="I18" s="66"/>
    </row>
    <row r="19" spans="1:9" s="67" customFormat="1" ht="9.9499999999999993" customHeight="1">
      <c r="A19" s="69" t="s">
        <v>30</v>
      </c>
      <c r="B19" s="70" t="s">
        <v>31</v>
      </c>
      <c r="C19" s="70">
        <v>60</v>
      </c>
      <c r="D19" s="71" t="s">
        <v>20</v>
      </c>
      <c r="E19" s="105">
        <v>7.6999999999999999E-2</v>
      </c>
      <c r="F19" s="66"/>
      <c r="G19" s="66"/>
      <c r="H19" s="66"/>
      <c r="I19" s="66"/>
    </row>
    <row r="20" spans="1:9" s="67" customFormat="1" ht="9.9499999999999993" customHeight="1">
      <c r="A20" s="69" t="s">
        <v>32</v>
      </c>
      <c r="B20" s="70" t="s">
        <v>167</v>
      </c>
      <c r="C20" s="70">
        <v>64</v>
      </c>
      <c r="D20" s="71" t="s">
        <v>20</v>
      </c>
      <c r="E20" s="105">
        <v>1.7000000000000001E-2</v>
      </c>
      <c r="F20" s="66"/>
      <c r="G20" s="66"/>
      <c r="H20" s="66"/>
      <c r="I20" s="66"/>
    </row>
    <row r="21" spans="1:9" s="67" customFormat="1" ht="9.9499999999999993" customHeight="1">
      <c r="A21" s="69" t="s">
        <v>34</v>
      </c>
      <c r="B21" s="70" t="s">
        <v>35</v>
      </c>
      <c r="C21" s="70">
        <v>28</v>
      </c>
      <c r="D21" s="71" t="s">
        <v>20</v>
      </c>
      <c r="E21" s="105">
        <v>0.157</v>
      </c>
      <c r="F21" s="66"/>
      <c r="G21" s="66"/>
      <c r="H21" s="66"/>
      <c r="I21" s="66"/>
    </row>
    <row r="22" spans="1:9" s="67" customFormat="1" ht="9.9499999999999993" customHeight="1">
      <c r="A22" s="69" t="s">
        <v>36</v>
      </c>
      <c r="B22" s="70" t="s">
        <v>37</v>
      </c>
      <c r="C22" s="70">
        <v>28</v>
      </c>
      <c r="D22" s="71" t="s">
        <v>20</v>
      </c>
      <c r="E22" s="105">
        <v>4.8000000000000001E-2</v>
      </c>
      <c r="F22" s="66"/>
      <c r="G22" s="66"/>
      <c r="H22" s="66"/>
      <c r="I22" s="66"/>
    </row>
    <row r="23" spans="1:9" s="67" customFormat="1" ht="9.9499999999999993" customHeight="1">
      <c r="A23" s="69" t="s">
        <v>38</v>
      </c>
      <c r="B23" s="70" t="s">
        <v>39</v>
      </c>
      <c r="C23" s="70">
        <v>7</v>
      </c>
      <c r="D23" s="71" t="s">
        <v>20</v>
      </c>
      <c r="E23" s="105">
        <v>4.8000000000000001E-2</v>
      </c>
      <c r="F23" s="66"/>
      <c r="G23" s="66"/>
      <c r="H23" s="66"/>
      <c r="I23" s="66"/>
    </row>
    <row r="24" spans="1:9" s="67" customFormat="1" ht="9.9499999999999993" customHeight="1">
      <c r="A24" s="69" t="s">
        <v>40</v>
      </c>
      <c r="B24" s="70" t="s">
        <v>41</v>
      </c>
      <c r="C24" s="70">
        <v>2</v>
      </c>
      <c r="D24" s="71" t="s">
        <v>20</v>
      </c>
      <c r="E24" s="105">
        <v>1.4E-2</v>
      </c>
      <c r="F24" s="66"/>
      <c r="G24" s="66"/>
      <c r="H24" s="66"/>
      <c r="I24" s="66"/>
    </row>
    <row r="25" spans="1:9" s="67" customFormat="1" ht="9.9499999999999993" customHeight="1">
      <c r="A25" s="69" t="s">
        <v>42</v>
      </c>
      <c r="B25" s="70" t="s">
        <v>128</v>
      </c>
      <c r="C25" s="70">
        <v>2</v>
      </c>
      <c r="D25" s="71" t="s">
        <v>20</v>
      </c>
      <c r="E25" s="105">
        <v>8.2000000000000003E-2</v>
      </c>
      <c r="F25" s="66"/>
      <c r="G25" s="66"/>
      <c r="H25" s="66"/>
      <c r="I25" s="66"/>
    </row>
    <row r="26" spans="1:9" s="67" customFormat="1" ht="9.9499999999999993" customHeight="1">
      <c r="A26" s="69" t="s">
        <v>44</v>
      </c>
      <c r="B26" s="70" t="s">
        <v>45</v>
      </c>
      <c r="C26" s="70">
        <v>2</v>
      </c>
      <c r="D26" s="71" t="s">
        <v>20</v>
      </c>
      <c r="E26" s="105">
        <v>0.20700000000000002</v>
      </c>
      <c r="F26" s="66"/>
      <c r="G26" s="66"/>
      <c r="H26" s="66"/>
      <c r="I26" s="66"/>
    </row>
    <row r="27" spans="1:9" s="67" customFormat="1" ht="9.9499999999999993" customHeight="1">
      <c r="A27" s="68" t="s">
        <v>46</v>
      </c>
      <c r="B27" s="98" t="s">
        <v>47</v>
      </c>
      <c r="C27" s="98" t="s">
        <v>14</v>
      </c>
      <c r="D27" s="98" t="s">
        <v>14</v>
      </c>
      <c r="E27" s="104">
        <f>SUM(E28:E31)</f>
        <v>0.17700000000000002</v>
      </c>
      <c r="F27" s="66"/>
      <c r="G27" s="66"/>
      <c r="H27" s="66"/>
      <c r="I27" s="66"/>
    </row>
    <row r="28" spans="1:9" s="67" customFormat="1" ht="9.9499999999999993" customHeight="1">
      <c r="A28" s="69" t="s">
        <v>48</v>
      </c>
      <c r="B28" s="70" t="s">
        <v>49</v>
      </c>
      <c r="C28" s="70">
        <v>24</v>
      </c>
      <c r="D28" s="71" t="s">
        <v>20</v>
      </c>
      <c r="E28" s="105">
        <v>6.9000000000000006E-2</v>
      </c>
      <c r="F28" s="66"/>
      <c r="G28" s="66"/>
      <c r="H28" s="66"/>
      <c r="I28" s="66"/>
    </row>
    <row r="29" spans="1:9" s="67" customFormat="1" ht="9.9499999999999993" customHeight="1">
      <c r="A29" s="69" t="s">
        <v>50</v>
      </c>
      <c r="B29" s="70" t="s">
        <v>170</v>
      </c>
      <c r="C29" s="70">
        <v>72</v>
      </c>
      <c r="D29" s="71" t="s">
        <v>20</v>
      </c>
      <c r="E29" s="105">
        <v>0.10300000000000001</v>
      </c>
      <c r="F29" s="66"/>
      <c r="G29" s="66"/>
      <c r="H29" s="66"/>
      <c r="I29" s="66"/>
    </row>
    <row r="30" spans="1:9" s="67" customFormat="1" ht="9.9499999999999993" customHeight="1">
      <c r="A30" s="69" t="s">
        <v>52</v>
      </c>
      <c r="B30" s="70" t="s">
        <v>53</v>
      </c>
      <c r="C30" s="70">
        <v>72</v>
      </c>
      <c r="D30" s="71" t="s">
        <v>20</v>
      </c>
      <c r="E30" s="72">
        <v>4.0000000000000001E-3</v>
      </c>
      <c r="F30" s="66"/>
      <c r="G30" s="66"/>
      <c r="H30" s="66"/>
      <c r="I30" s="66"/>
    </row>
    <row r="31" spans="1:9" s="67" customFormat="1" ht="9.9499999999999993" customHeight="1">
      <c r="A31" s="69" t="s">
        <v>54</v>
      </c>
      <c r="B31" s="70" t="s">
        <v>55</v>
      </c>
      <c r="C31" s="70">
        <v>1</v>
      </c>
      <c r="D31" s="71" t="s">
        <v>20</v>
      </c>
      <c r="E31" s="72">
        <v>1E-3</v>
      </c>
      <c r="F31" s="66"/>
      <c r="G31" s="66"/>
      <c r="H31" s="66"/>
      <c r="I31" s="66"/>
    </row>
    <row r="32" spans="1:9" s="67" customFormat="1" ht="9.9499999999999993" customHeight="1">
      <c r="A32" s="68" t="s">
        <v>56</v>
      </c>
      <c r="B32" s="98" t="s">
        <v>57</v>
      </c>
      <c r="C32" s="98" t="s">
        <v>14</v>
      </c>
      <c r="D32" s="98" t="s">
        <v>14</v>
      </c>
      <c r="E32" s="104">
        <f>SUM(E33:E34)</f>
        <v>7.5000000000000011E-2</v>
      </c>
      <c r="F32" s="66"/>
      <c r="G32" s="66"/>
      <c r="H32" s="66"/>
      <c r="I32" s="66"/>
    </row>
    <row r="33" spans="1:9" s="67" customFormat="1" ht="9.9499999999999993" customHeight="1">
      <c r="A33" s="69" t="s">
        <v>58</v>
      </c>
      <c r="B33" s="70" t="s">
        <v>59</v>
      </c>
      <c r="C33" s="70">
        <v>2</v>
      </c>
      <c r="D33" s="71" t="s">
        <v>20</v>
      </c>
      <c r="E33" s="105">
        <v>3.5000000000000003E-2</v>
      </c>
      <c r="F33" s="66"/>
      <c r="G33" s="66"/>
      <c r="H33" s="66"/>
      <c r="I33" s="66"/>
    </row>
    <row r="34" spans="1:9" s="67" customFormat="1" ht="9.9499999999999993" customHeight="1">
      <c r="A34" s="69" t="s">
        <v>60</v>
      </c>
      <c r="B34" s="70" t="s">
        <v>61</v>
      </c>
      <c r="C34" s="102">
        <v>1.3</v>
      </c>
      <c r="D34" s="71" t="s">
        <v>20</v>
      </c>
      <c r="E34" s="105">
        <v>0.04</v>
      </c>
      <c r="F34" s="66"/>
      <c r="G34" s="66"/>
      <c r="H34" s="66"/>
      <c r="I34" s="66"/>
    </row>
    <row r="35" spans="1:9" s="67" customFormat="1" ht="9.9499999999999993" customHeight="1">
      <c r="A35" s="68" t="s">
        <v>62</v>
      </c>
      <c r="B35" s="98" t="s">
        <v>63</v>
      </c>
      <c r="C35" s="98" t="s">
        <v>14</v>
      </c>
      <c r="D35" s="98" t="s">
        <v>14</v>
      </c>
      <c r="E35" s="104">
        <f>SUM(E36:E39)</f>
        <v>0.58900000000000008</v>
      </c>
      <c r="F35" s="66"/>
      <c r="G35" s="66"/>
      <c r="H35" s="66"/>
      <c r="I35" s="66"/>
    </row>
    <row r="36" spans="1:9" s="67" customFormat="1" ht="9.9499999999999993" customHeight="1">
      <c r="A36" s="69" t="s">
        <v>64</v>
      </c>
      <c r="B36" s="70" t="s">
        <v>129</v>
      </c>
      <c r="C36" s="70">
        <v>302</v>
      </c>
      <c r="D36" s="71" t="s">
        <v>20</v>
      </c>
      <c r="E36" s="105">
        <v>0.34400000000000003</v>
      </c>
      <c r="F36" s="66"/>
      <c r="G36" s="66"/>
      <c r="H36" s="66"/>
      <c r="I36" s="66"/>
    </row>
    <row r="37" spans="1:9" s="67" customFormat="1" ht="9.9499999999999993" customHeight="1">
      <c r="A37" s="69" t="s">
        <v>66</v>
      </c>
      <c r="B37" s="70" t="s">
        <v>67</v>
      </c>
      <c r="C37" s="70">
        <v>52</v>
      </c>
      <c r="D37" s="71" t="s">
        <v>20</v>
      </c>
      <c r="E37" s="105">
        <v>0.152</v>
      </c>
      <c r="F37" s="66"/>
      <c r="G37" s="66"/>
      <c r="H37" s="66"/>
      <c r="I37" s="66"/>
    </row>
    <row r="38" spans="1:9" s="67" customFormat="1" ht="9.9499999999999993" customHeight="1">
      <c r="A38" s="69" t="s">
        <v>68</v>
      </c>
      <c r="B38" s="70" t="s">
        <v>176</v>
      </c>
      <c r="C38" s="70">
        <v>12</v>
      </c>
      <c r="D38" s="71" t="s">
        <v>20</v>
      </c>
      <c r="E38" s="105">
        <v>4.7E-2</v>
      </c>
      <c r="F38" s="66"/>
      <c r="G38" s="66"/>
      <c r="H38" s="66"/>
      <c r="I38" s="66"/>
    </row>
    <row r="39" spans="1:9" s="67" customFormat="1" ht="9.9499999999999993" customHeight="1">
      <c r="A39" s="69" t="s">
        <v>70</v>
      </c>
      <c r="B39" s="70" t="s">
        <v>130</v>
      </c>
      <c r="C39" s="70">
        <v>12</v>
      </c>
      <c r="D39" s="71" t="s">
        <v>20</v>
      </c>
      <c r="E39" s="105">
        <v>4.5999999999999999E-2</v>
      </c>
      <c r="F39" s="66"/>
      <c r="G39" s="66"/>
      <c r="H39" s="66"/>
      <c r="I39" s="66"/>
    </row>
    <row r="40" spans="1:9" s="67" customFormat="1" ht="9.9499999999999993" customHeight="1">
      <c r="A40" s="69" t="s">
        <v>74</v>
      </c>
      <c r="B40" s="70" t="s">
        <v>171</v>
      </c>
      <c r="C40" s="70">
        <v>302</v>
      </c>
      <c r="D40" s="71" t="s">
        <v>20</v>
      </c>
      <c r="E40" s="112">
        <v>1.198</v>
      </c>
      <c r="F40" s="66"/>
      <c r="G40" s="66"/>
      <c r="H40" s="66"/>
      <c r="I40" s="66"/>
    </row>
    <row r="41" spans="1:9" s="67" customFormat="1" ht="9.9499999999999993" customHeight="1">
      <c r="A41" s="64" t="s">
        <v>76</v>
      </c>
      <c r="B41" s="100" t="s">
        <v>77</v>
      </c>
      <c r="C41" s="100" t="s">
        <v>14</v>
      </c>
      <c r="D41" s="100" t="s">
        <v>14</v>
      </c>
      <c r="E41" s="106">
        <f>SUM(E42,E46,E54,E57,E62)</f>
        <v>5.609</v>
      </c>
      <c r="F41" s="66"/>
      <c r="G41" s="66"/>
      <c r="H41" s="66"/>
      <c r="I41" s="66"/>
    </row>
    <row r="42" spans="1:9" s="67" customFormat="1" ht="9.9499999999999993" customHeight="1">
      <c r="A42" s="68" t="s">
        <v>78</v>
      </c>
      <c r="B42" s="98" t="s">
        <v>79</v>
      </c>
      <c r="C42" s="98" t="s">
        <v>14</v>
      </c>
      <c r="D42" s="98" t="s">
        <v>14</v>
      </c>
      <c r="E42" s="104">
        <f>SUM(E43:E45)</f>
        <v>9.5000000000000001E-2</v>
      </c>
      <c r="F42" s="66"/>
      <c r="G42" s="66"/>
      <c r="H42" s="66"/>
      <c r="I42" s="66"/>
    </row>
    <row r="43" spans="1:9" s="67" customFormat="1" ht="9.9499999999999993" customHeight="1">
      <c r="A43" s="73" t="s">
        <v>16</v>
      </c>
      <c r="B43" s="74" t="s">
        <v>131</v>
      </c>
      <c r="C43" s="75">
        <v>6</v>
      </c>
      <c r="D43" s="17" t="s">
        <v>20</v>
      </c>
      <c r="E43" s="113">
        <v>4.8000000000000001E-2</v>
      </c>
      <c r="F43" s="66"/>
      <c r="G43" s="66"/>
      <c r="H43" s="66"/>
      <c r="I43" s="66"/>
    </row>
    <row r="44" spans="1:9" s="67" customFormat="1" ht="9.9499999999999993" customHeight="1">
      <c r="A44" s="73" t="s">
        <v>28</v>
      </c>
      <c r="B44" s="74" t="s">
        <v>132</v>
      </c>
      <c r="C44" s="75">
        <v>2</v>
      </c>
      <c r="D44" s="17" t="s">
        <v>20</v>
      </c>
      <c r="E44" s="113">
        <v>4.3000000000000003E-2</v>
      </c>
      <c r="F44" s="66"/>
      <c r="G44" s="66"/>
      <c r="H44" s="66"/>
      <c r="I44" s="66"/>
    </row>
    <row r="45" spans="1:9" s="77" customFormat="1" ht="9.9499999999999993" customHeight="1">
      <c r="A45" s="69" t="s">
        <v>46</v>
      </c>
      <c r="B45" s="70" t="s">
        <v>133</v>
      </c>
      <c r="C45" s="76">
        <v>1</v>
      </c>
      <c r="D45" s="71" t="s">
        <v>20</v>
      </c>
      <c r="E45" s="72">
        <v>4.0000000000000001E-3</v>
      </c>
      <c r="F45" s="66"/>
      <c r="G45" s="66"/>
      <c r="H45" s="66"/>
      <c r="I45" s="66"/>
    </row>
    <row r="46" spans="1:9" s="77" customFormat="1" ht="9.9499999999999993" customHeight="1">
      <c r="A46" s="68" t="s">
        <v>74</v>
      </c>
      <c r="B46" s="98" t="s">
        <v>83</v>
      </c>
      <c r="C46" s="98"/>
      <c r="D46" s="98" t="s">
        <v>14</v>
      </c>
      <c r="E46" s="104">
        <f>SUM(E47:E53)</f>
        <v>0.31300000000000006</v>
      </c>
      <c r="F46" s="99"/>
      <c r="G46" s="99"/>
      <c r="H46" s="66"/>
      <c r="I46" s="66"/>
    </row>
    <row r="47" spans="1:9" s="67" customFormat="1" ht="9.9499999999999993" customHeight="1">
      <c r="A47" s="73" t="s">
        <v>84</v>
      </c>
      <c r="B47" s="74" t="s">
        <v>134</v>
      </c>
      <c r="C47" s="75">
        <v>1</v>
      </c>
      <c r="D47" s="17" t="s">
        <v>20</v>
      </c>
      <c r="E47" s="113">
        <v>7.8E-2</v>
      </c>
      <c r="F47" s="66"/>
      <c r="G47" s="66"/>
      <c r="H47" s="66"/>
      <c r="I47" s="66"/>
    </row>
    <row r="48" spans="1:9" s="67" customFormat="1" ht="9.9499999999999993" customHeight="1">
      <c r="A48" s="73" t="s">
        <v>86</v>
      </c>
      <c r="B48" s="74" t="s">
        <v>135</v>
      </c>
      <c r="C48" s="75">
        <v>1</v>
      </c>
      <c r="D48" s="17" t="s">
        <v>20</v>
      </c>
      <c r="E48" s="113">
        <v>1.3000000000000001E-2</v>
      </c>
      <c r="F48" s="66"/>
      <c r="G48" s="66"/>
      <c r="H48" s="66"/>
      <c r="I48" s="66"/>
    </row>
    <row r="49" spans="1:9" s="77" customFormat="1" ht="9.9499999999999993" customHeight="1">
      <c r="A49" s="73" t="s">
        <v>88</v>
      </c>
      <c r="B49" s="74" t="s">
        <v>172</v>
      </c>
      <c r="C49" s="75">
        <v>1</v>
      </c>
      <c r="D49" s="17" t="s">
        <v>20</v>
      </c>
      <c r="E49" s="113">
        <v>1.4E-2</v>
      </c>
      <c r="F49" s="66"/>
      <c r="G49" s="66"/>
      <c r="H49" s="66"/>
      <c r="I49" s="66"/>
    </row>
    <row r="50" spans="1:9" s="77" customFormat="1" ht="9.9499999999999993" customHeight="1">
      <c r="A50" s="69" t="s">
        <v>90</v>
      </c>
      <c r="B50" s="70" t="s">
        <v>136</v>
      </c>
      <c r="C50" s="76">
        <v>1</v>
      </c>
      <c r="D50" s="71" t="s">
        <v>20</v>
      </c>
      <c r="E50" s="105">
        <v>3.5000000000000003E-2</v>
      </c>
      <c r="F50" s="66"/>
      <c r="G50" s="66"/>
      <c r="H50" s="66"/>
      <c r="I50" s="66"/>
    </row>
    <row r="51" spans="1:9" s="77" customFormat="1" ht="9.9499999999999993" customHeight="1">
      <c r="A51" s="69" t="s">
        <v>137</v>
      </c>
      <c r="B51" s="70" t="s">
        <v>175</v>
      </c>
      <c r="C51" s="76">
        <v>1</v>
      </c>
      <c r="D51" s="71" t="s">
        <v>20</v>
      </c>
      <c r="E51" s="72">
        <v>2E-3</v>
      </c>
      <c r="F51" s="66"/>
      <c r="G51" s="66"/>
      <c r="H51" s="66"/>
      <c r="I51" s="66"/>
    </row>
    <row r="52" spans="1:9" s="67" customFormat="1" ht="9.9499999999999993" customHeight="1">
      <c r="A52" s="73" t="s">
        <v>138</v>
      </c>
      <c r="B52" s="74" t="s">
        <v>89</v>
      </c>
      <c r="C52" s="75">
        <v>1</v>
      </c>
      <c r="D52" s="17" t="s">
        <v>20</v>
      </c>
      <c r="E52" s="113">
        <v>8.1000000000000003E-2</v>
      </c>
      <c r="F52" s="66"/>
      <c r="G52" s="66"/>
      <c r="H52" s="66"/>
      <c r="I52" s="66"/>
    </row>
    <row r="53" spans="1:9" s="77" customFormat="1" ht="9.9499999999999993" customHeight="1">
      <c r="A53" s="69" t="s">
        <v>139</v>
      </c>
      <c r="B53" s="70" t="s">
        <v>140</v>
      </c>
      <c r="C53" s="76">
        <v>1</v>
      </c>
      <c r="D53" s="71" t="s">
        <v>20</v>
      </c>
      <c r="E53" s="114">
        <v>0.09</v>
      </c>
      <c r="F53" s="66"/>
      <c r="G53" s="66"/>
      <c r="H53" s="66"/>
      <c r="I53" s="66"/>
    </row>
    <row r="54" spans="1:9" s="67" customFormat="1" ht="9.9499999999999993" customHeight="1">
      <c r="A54" s="68" t="s">
        <v>92</v>
      </c>
      <c r="B54" s="98" t="s">
        <v>93</v>
      </c>
      <c r="C54" s="98" t="s">
        <v>14</v>
      </c>
      <c r="D54" s="98" t="s">
        <v>20</v>
      </c>
      <c r="E54" s="104">
        <f>SUM(E55:E56)</f>
        <v>0.20300000000000001</v>
      </c>
      <c r="F54" s="66"/>
      <c r="G54" s="66"/>
      <c r="H54" s="66"/>
      <c r="I54" s="66"/>
    </row>
    <row r="55" spans="1:9" s="67" customFormat="1" ht="9.9499999999999993" customHeight="1">
      <c r="A55" s="73" t="s">
        <v>94</v>
      </c>
      <c r="B55" s="74" t="s">
        <v>141</v>
      </c>
      <c r="C55" s="75">
        <v>12</v>
      </c>
      <c r="D55" s="17" t="s">
        <v>20</v>
      </c>
      <c r="E55" s="113">
        <v>8.1000000000000003E-2</v>
      </c>
      <c r="F55" s="66"/>
      <c r="G55" s="66"/>
      <c r="H55" s="66"/>
      <c r="I55" s="66"/>
    </row>
    <row r="56" spans="1:9" s="77" customFormat="1" ht="9.9499999999999993" customHeight="1">
      <c r="A56" s="73" t="s">
        <v>96</v>
      </c>
      <c r="B56" s="74" t="s">
        <v>142</v>
      </c>
      <c r="C56" s="75">
        <v>32</v>
      </c>
      <c r="D56" s="17" t="s">
        <v>20</v>
      </c>
      <c r="E56" s="113">
        <v>0.122</v>
      </c>
      <c r="F56" s="66"/>
      <c r="G56" s="66"/>
      <c r="H56" s="66"/>
      <c r="I56" s="66"/>
    </row>
    <row r="57" spans="1:9" s="77" customFormat="1" ht="9.9499999999999993" customHeight="1">
      <c r="A57" s="68" t="s">
        <v>98</v>
      </c>
      <c r="B57" s="98" t="s">
        <v>99</v>
      </c>
      <c r="C57" s="98" t="s">
        <v>14</v>
      </c>
      <c r="D57" s="98" t="s">
        <v>14</v>
      </c>
      <c r="E57" s="104">
        <f>SUM(E58:E61)</f>
        <v>0.77300000000000002</v>
      </c>
      <c r="F57" s="66"/>
      <c r="G57" s="66"/>
      <c r="H57" s="66"/>
      <c r="I57" s="66"/>
    </row>
    <row r="58" spans="1:9" s="77" customFormat="1" ht="9.9499999999999993" customHeight="1">
      <c r="A58" s="69" t="s">
        <v>100</v>
      </c>
      <c r="B58" s="70" t="s">
        <v>143</v>
      </c>
      <c r="C58" s="70">
        <v>1</v>
      </c>
      <c r="D58" s="71" t="s">
        <v>20</v>
      </c>
      <c r="E58" s="105">
        <v>0.59</v>
      </c>
      <c r="F58" s="66"/>
      <c r="G58" s="66"/>
      <c r="H58" s="66"/>
      <c r="I58" s="66"/>
    </row>
    <row r="59" spans="1:9" s="67" customFormat="1" ht="9.9499999999999993" customHeight="1">
      <c r="A59" s="69" t="s">
        <v>102</v>
      </c>
      <c r="B59" s="70" t="s">
        <v>144</v>
      </c>
      <c r="C59" s="70">
        <v>1</v>
      </c>
      <c r="D59" s="71" t="s">
        <v>20</v>
      </c>
      <c r="E59" s="105">
        <v>0.13500000000000001</v>
      </c>
      <c r="F59" s="66"/>
      <c r="G59" s="66"/>
      <c r="H59" s="66"/>
      <c r="I59" s="66"/>
    </row>
    <row r="60" spans="1:9" s="67" customFormat="1" ht="9.9499999999999993" customHeight="1">
      <c r="A60" s="69" t="s">
        <v>104</v>
      </c>
      <c r="B60" s="70" t="s">
        <v>107</v>
      </c>
      <c r="C60" s="70">
        <v>1</v>
      </c>
      <c r="D60" s="71" t="s">
        <v>20</v>
      </c>
      <c r="E60" s="105">
        <v>2.7E-2</v>
      </c>
      <c r="F60" s="66"/>
      <c r="G60" s="66"/>
      <c r="H60" s="66"/>
      <c r="I60" s="66"/>
    </row>
    <row r="61" spans="1:9" s="67" customFormat="1" ht="9.9499999999999993" customHeight="1">
      <c r="A61" s="69" t="s">
        <v>106</v>
      </c>
      <c r="B61" s="70" t="s">
        <v>145</v>
      </c>
      <c r="C61" s="70">
        <v>1</v>
      </c>
      <c r="D61" s="71" t="s">
        <v>20</v>
      </c>
      <c r="E61" s="105">
        <v>2.1000000000000001E-2</v>
      </c>
      <c r="F61" s="66"/>
      <c r="G61" s="66"/>
      <c r="H61" s="66"/>
      <c r="I61" s="66"/>
    </row>
    <row r="62" spans="1:9" s="67" customFormat="1" ht="9.9499999999999993" customHeight="1">
      <c r="A62" s="68" t="s">
        <v>146</v>
      </c>
      <c r="B62" s="98" t="s">
        <v>147</v>
      </c>
      <c r="C62" s="98"/>
      <c r="D62" s="98"/>
      <c r="E62" s="104">
        <f>SUM(E63:E67)</f>
        <v>4.2249999999999996</v>
      </c>
      <c r="F62" s="66"/>
      <c r="G62" s="66"/>
      <c r="H62" s="66"/>
      <c r="I62" s="66"/>
    </row>
    <row r="63" spans="1:9" s="67" customFormat="1" ht="9.9499999999999993" customHeight="1">
      <c r="A63" s="69" t="s">
        <v>148</v>
      </c>
      <c r="B63" s="70" t="s">
        <v>149</v>
      </c>
      <c r="C63" s="70">
        <v>12</v>
      </c>
      <c r="D63" s="71" t="s">
        <v>20</v>
      </c>
      <c r="E63" s="105">
        <v>0.62</v>
      </c>
      <c r="F63" s="66"/>
      <c r="G63" s="66"/>
      <c r="H63" s="66"/>
      <c r="I63" s="66"/>
    </row>
    <row r="64" spans="1:9" s="67" customFormat="1" ht="9.9499999999999993" customHeight="1">
      <c r="A64" s="69" t="s">
        <v>150</v>
      </c>
      <c r="B64" s="70" t="s">
        <v>151</v>
      </c>
      <c r="C64" s="70">
        <v>12</v>
      </c>
      <c r="D64" s="71" t="s">
        <v>20</v>
      </c>
      <c r="E64" s="105">
        <v>1.51</v>
      </c>
      <c r="F64" s="66"/>
      <c r="G64" s="66"/>
      <c r="H64" s="66"/>
      <c r="I64" s="66"/>
    </row>
    <row r="65" spans="1:9" s="67" customFormat="1" ht="9.9499999999999993" customHeight="1">
      <c r="A65" s="69" t="s">
        <v>152</v>
      </c>
      <c r="B65" s="70" t="s">
        <v>153</v>
      </c>
      <c r="C65" s="70">
        <v>1</v>
      </c>
      <c r="D65" s="71" t="s">
        <v>20</v>
      </c>
      <c r="E65" s="105">
        <v>0.115</v>
      </c>
      <c r="F65" s="66"/>
      <c r="G65" s="66"/>
      <c r="H65" s="66"/>
      <c r="I65" s="66"/>
    </row>
    <row r="66" spans="1:9" s="67" customFormat="1" ht="9.9499999999999993" customHeight="1">
      <c r="A66" s="69" t="s">
        <v>154</v>
      </c>
      <c r="B66" s="70" t="s">
        <v>155</v>
      </c>
      <c r="C66" s="70">
        <v>12</v>
      </c>
      <c r="D66" s="71" t="s">
        <v>20</v>
      </c>
      <c r="E66" s="105">
        <v>0.34</v>
      </c>
      <c r="F66" s="66"/>
      <c r="G66" s="66"/>
      <c r="H66" s="66"/>
      <c r="I66" s="66"/>
    </row>
    <row r="67" spans="1:9" s="67" customFormat="1" ht="9.9499999999999993" customHeight="1">
      <c r="A67" s="69" t="s">
        <v>156</v>
      </c>
      <c r="B67" s="70" t="s">
        <v>157</v>
      </c>
      <c r="C67" s="70">
        <v>12</v>
      </c>
      <c r="D67" s="71" t="s">
        <v>20</v>
      </c>
      <c r="E67" s="105">
        <v>1.64</v>
      </c>
      <c r="F67" s="66"/>
      <c r="G67" s="66"/>
      <c r="H67" s="66"/>
      <c r="I67" s="66"/>
    </row>
    <row r="68" spans="1:9" s="67" customFormat="1" ht="9.9499999999999993" customHeight="1">
      <c r="A68" s="64" t="s">
        <v>110</v>
      </c>
      <c r="B68" s="100" t="s">
        <v>111</v>
      </c>
      <c r="C68" s="100" t="s">
        <v>14</v>
      </c>
      <c r="D68" s="100" t="s">
        <v>14</v>
      </c>
      <c r="E68" s="106">
        <f>E70+E74</f>
        <v>5.2370000000000001</v>
      </c>
      <c r="F68" s="66"/>
      <c r="G68" s="66"/>
      <c r="H68" s="66"/>
      <c r="I68" s="66"/>
    </row>
    <row r="69" spans="1:9" s="67" customFormat="1" ht="9.9499999999999993" customHeight="1">
      <c r="A69" s="68" t="s">
        <v>78</v>
      </c>
      <c r="B69" s="98" t="s">
        <v>158</v>
      </c>
      <c r="C69" s="98" t="s">
        <v>14</v>
      </c>
      <c r="D69" s="98" t="s">
        <v>14</v>
      </c>
      <c r="E69" s="104"/>
      <c r="F69" s="66"/>
      <c r="G69" s="66"/>
      <c r="H69" s="66"/>
      <c r="I69" s="66"/>
    </row>
    <row r="70" spans="1:9" s="67" customFormat="1" ht="9.9499999999999993" customHeight="1">
      <c r="A70" s="68" t="s">
        <v>16</v>
      </c>
      <c r="B70" s="98" t="s">
        <v>113</v>
      </c>
      <c r="C70" s="98"/>
      <c r="D70" s="98" t="s">
        <v>14</v>
      </c>
      <c r="E70" s="104">
        <f>SUM(E71:E72)</f>
        <v>1.65</v>
      </c>
      <c r="F70" s="99"/>
      <c r="G70" s="99"/>
      <c r="H70" s="66"/>
      <c r="I70" s="66"/>
    </row>
    <row r="71" spans="1:9" s="67" customFormat="1" ht="9.9499999999999993" customHeight="1">
      <c r="A71" s="69" t="s">
        <v>18</v>
      </c>
      <c r="B71" s="78" t="s">
        <v>114</v>
      </c>
      <c r="C71" s="70">
        <v>12</v>
      </c>
      <c r="D71" s="71" t="s">
        <v>20</v>
      </c>
      <c r="E71" s="105">
        <v>0.98</v>
      </c>
      <c r="F71" s="66"/>
      <c r="G71" s="66"/>
      <c r="H71" s="66"/>
      <c r="I71" s="66"/>
    </row>
    <row r="72" spans="1:9" s="67" customFormat="1" ht="9.9499999999999993" customHeight="1">
      <c r="A72" s="69" t="s">
        <v>21</v>
      </c>
      <c r="B72" s="78" t="s">
        <v>115</v>
      </c>
      <c r="C72" s="70">
        <v>12</v>
      </c>
      <c r="D72" s="71" t="s">
        <v>20</v>
      </c>
      <c r="E72" s="105">
        <v>0.67</v>
      </c>
      <c r="F72" s="66"/>
      <c r="G72" s="66"/>
      <c r="H72" s="66"/>
      <c r="I72" s="66"/>
    </row>
    <row r="73" spans="1:9" s="67" customFormat="1" ht="9.9499999999999993" customHeight="1">
      <c r="A73" s="69"/>
      <c r="B73" s="107" t="s">
        <v>173</v>
      </c>
      <c r="C73" s="70"/>
      <c r="D73" s="71"/>
      <c r="E73" s="105"/>
      <c r="F73" s="66"/>
      <c r="G73" s="66"/>
      <c r="H73" s="66"/>
      <c r="I73" s="66"/>
    </row>
    <row r="74" spans="1:9" s="67" customFormat="1" ht="9.9499999999999993" customHeight="1">
      <c r="A74" s="68" t="s">
        <v>28</v>
      </c>
      <c r="B74" s="98" t="s">
        <v>116</v>
      </c>
      <c r="C74" s="98" t="s">
        <v>14</v>
      </c>
      <c r="D74" s="98" t="s">
        <v>14</v>
      </c>
      <c r="E74" s="104">
        <f>SUM(E75:E79)</f>
        <v>3.5870000000000002</v>
      </c>
      <c r="F74" s="66"/>
      <c r="G74" s="66"/>
      <c r="H74" s="66"/>
      <c r="I74" s="66"/>
    </row>
    <row r="75" spans="1:9" s="67" customFormat="1" ht="9.9499999999999993" customHeight="1">
      <c r="A75" s="69" t="s">
        <v>30</v>
      </c>
      <c r="B75" s="78" t="s">
        <v>114</v>
      </c>
      <c r="C75" s="70">
        <v>12</v>
      </c>
      <c r="D75" s="71" t="s">
        <v>20</v>
      </c>
      <c r="E75" s="105">
        <v>1.52</v>
      </c>
      <c r="F75" s="66"/>
      <c r="G75" s="66"/>
      <c r="H75" s="66"/>
      <c r="I75" s="66"/>
    </row>
    <row r="76" spans="1:9" s="67" customFormat="1" ht="9.9499999999999993" customHeight="1">
      <c r="A76" s="69" t="s">
        <v>32</v>
      </c>
      <c r="B76" s="78" t="s">
        <v>115</v>
      </c>
      <c r="C76" s="70">
        <v>12</v>
      </c>
      <c r="D76" s="71" t="s">
        <v>20</v>
      </c>
      <c r="E76" s="105">
        <v>0.55000000000000004</v>
      </c>
      <c r="F76" s="66"/>
      <c r="G76" s="66"/>
      <c r="H76" s="66"/>
      <c r="I76" s="66"/>
    </row>
    <row r="77" spans="1:9" s="67" customFormat="1" ht="9.9499999999999993" customHeight="1">
      <c r="A77" s="69" t="s">
        <v>34</v>
      </c>
      <c r="B77" s="78" t="s">
        <v>117</v>
      </c>
      <c r="C77" s="70">
        <v>12</v>
      </c>
      <c r="D77" s="71" t="s">
        <v>20</v>
      </c>
      <c r="E77" s="105">
        <v>1.117</v>
      </c>
      <c r="F77" s="66"/>
      <c r="G77" s="66"/>
      <c r="H77" s="66"/>
      <c r="I77" s="66"/>
    </row>
    <row r="78" spans="1:9" s="67" customFormat="1" ht="9.9499999999999993" customHeight="1">
      <c r="A78" s="69" t="s">
        <v>36</v>
      </c>
      <c r="B78" s="78" t="s">
        <v>159</v>
      </c>
      <c r="C78" s="70">
        <v>12</v>
      </c>
      <c r="D78" s="71" t="s">
        <v>20</v>
      </c>
      <c r="E78" s="105">
        <v>0.03</v>
      </c>
      <c r="F78" s="66"/>
      <c r="G78" s="66"/>
      <c r="H78" s="66"/>
      <c r="I78" s="66"/>
    </row>
    <row r="79" spans="1:9" s="67" customFormat="1" ht="9.9499999999999993" customHeight="1">
      <c r="A79" s="69" t="s">
        <v>38</v>
      </c>
      <c r="B79" s="78" t="s">
        <v>160</v>
      </c>
      <c r="C79" s="70">
        <v>12</v>
      </c>
      <c r="D79" s="71" t="s">
        <v>20</v>
      </c>
      <c r="E79" s="105">
        <v>0.37</v>
      </c>
      <c r="F79" s="66"/>
      <c r="G79" s="66"/>
      <c r="H79" s="66"/>
      <c r="I79" s="66"/>
    </row>
    <row r="80" spans="1:9" s="67" customFormat="1" ht="9.9499999999999993" customHeight="1">
      <c r="A80" s="68" t="s">
        <v>74</v>
      </c>
      <c r="B80" s="108" t="s">
        <v>161</v>
      </c>
      <c r="C80" s="109" t="s">
        <v>14</v>
      </c>
      <c r="D80" s="110" t="s">
        <v>14</v>
      </c>
      <c r="E80" s="104"/>
      <c r="F80" s="66"/>
      <c r="G80" s="66"/>
      <c r="H80" s="66"/>
      <c r="I80" s="66"/>
    </row>
    <row r="81" spans="1:9" s="67" customFormat="1" ht="9.9499999999999993" customHeight="1">
      <c r="A81" s="68" t="s">
        <v>78</v>
      </c>
      <c r="B81" s="87" t="s">
        <v>118</v>
      </c>
      <c r="C81" s="115">
        <v>12</v>
      </c>
      <c r="D81" s="115" t="s">
        <v>20</v>
      </c>
      <c r="E81" s="104">
        <v>1.6E-2</v>
      </c>
      <c r="F81" s="66"/>
      <c r="G81" s="66"/>
      <c r="H81" s="66"/>
      <c r="I81" s="66"/>
    </row>
    <row r="82" spans="1:9" s="85" customFormat="1" ht="11.25">
      <c r="A82" s="79"/>
      <c r="B82" s="80"/>
      <c r="C82" s="81"/>
      <c r="D82" s="82"/>
      <c r="E82" s="83"/>
      <c r="F82" s="84"/>
      <c r="G82" s="84"/>
      <c r="H82" s="84"/>
      <c r="I82" s="84"/>
    </row>
    <row r="83" spans="1:9" ht="11.45" customHeight="1">
      <c r="A83" s="97" t="s">
        <v>162</v>
      </c>
      <c r="B83" s="97"/>
      <c r="C83" s="97"/>
      <c r="D83" s="97"/>
      <c r="E83" s="86">
        <f>E10+E40+E41+E68+E81</f>
        <v>15.977</v>
      </c>
    </row>
    <row r="84" spans="1:9" ht="26.25" customHeight="1">
      <c r="A84" s="1"/>
      <c r="B84" s="2"/>
      <c r="C84" s="2"/>
      <c r="D84" s="3"/>
      <c r="E84" s="4"/>
    </row>
    <row r="85" spans="1:9" ht="11.45" customHeight="1">
      <c r="A85" s="50" t="s">
        <v>163</v>
      </c>
      <c r="B85" s="51"/>
      <c r="C85" s="2"/>
      <c r="D85" s="3"/>
      <c r="E85" s="4"/>
    </row>
    <row r="86" spans="1:9" ht="7.15" customHeight="1">
      <c r="A86" s="1"/>
      <c r="B86" s="2"/>
      <c r="C86" s="2"/>
      <c r="D86" s="3"/>
      <c r="E86" s="4"/>
    </row>
    <row r="87" spans="1:9" ht="13.5" customHeight="1">
      <c r="A87" s="111" t="s">
        <v>174</v>
      </c>
      <c r="B87" s="2"/>
      <c r="C87" s="2"/>
      <c r="D87" s="3"/>
      <c r="E87" s="4"/>
    </row>
    <row r="88" spans="1:9" s="59" customFormat="1" ht="11.45" customHeight="1">
      <c r="A88" s="50"/>
      <c r="B88" s="54"/>
      <c r="C88" s="54"/>
      <c r="D88" s="55"/>
      <c r="E88" s="56"/>
      <c r="F88" s="57"/>
      <c r="G88" s="58"/>
    </row>
  </sheetData>
  <sheetProtection selectLockedCells="1" selectUnlockedCells="1"/>
  <mergeCells count="29">
    <mergeCell ref="A4:B4"/>
    <mergeCell ref="A6:E6"/>
    <mergeCell ref="B9:D9"/>
    <mergeCell ref="B10:D10"/>
    <mergeCell ref="A1:B1"/>
    <mergeCell ref="C1:E1"/>
    <mergeCell ref="A2:B2"/>
    <mergeCell ref="C2:E2"/>
    <mergeCell ref="A3:E3"/>
    <mergeCell ref="F10:G10"/>
    <mergeCell ref="B11:D11"/>
    <mergeCell ref="B68:D68"/>
    <mergeCell ref="B27:D27"/>
    <mergeCell ref="B32:D32"/>
    <mergeCell ref="B35:D35"/>
    <mergeCell ref="B41:D41"/>
    <mergeCell ref="B42:D42"/>
    <mergeCell ref="B46:D46"/>
    <mergeCell ref="F46:G46"/>
    <mergeCell ref="B54:D54"/>
    <mergeCell ref="B57:D57"/>
    <mergeCell ref="B62:D62"/>
    <mergeCell ref="B18:D18"/>
    <mergeCell ref="A83:D83"/>
    <mergeCell ref="B69:D69"/>
    <mergeCell ref="B70:D70"/>
    <mergeCell ref="F70:G70"/>
    <mergeCell ref="B74:D74"/>
    <mergeCell ref="B80:D80"/>
  </mergeCells>
  <pageMargins left="0.39370078740157483" right="0.39370078740157483" top="0.39370078740157483" bottom="0.39370078740157483" header="0.51181102362204722" footer="0.51181102362204722"/>
  <pageSetup paperSize="9" scale="80" firstPageNumber="0" fitToHeight="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5</vt:lpstr>
      <vt:lpstr>9</vt:lpstr>
      <vt:lpstr>'9'!Область_печати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2014-01-19T08:47:59Z</cp:lastPrinted>
  <dcterms:created xsi:type="dcterms:W3CDTF">2013-09-11T18:18:20Z</dcterms:created>
  <dcterms:modified xsi:type="dcterms:W3CDTF">2014-01-19T08:54:24Z</dcterms:modified>
</cp:coreProperties>
</file>